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460" activeTab="0"/>
  </bookViews>
  <sheets>
    <sheet name="99年教職員工人數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<sst xmlns="http://schemas.openxmlformats.org/spreadsheetml/2006/main" count="52" uniqueCount="51">
  <si>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國立嘉義大學各學年度聘任教師人數統計表</t>
  </si>
  <si>
    <t>時間(年度)</t>
  </si>
  <si>
    <t>教授</t>
  </si>
  <si>
    <t>副教授</t>
  </si>
  <si>
    <t>助理教授</t>
  </si>
  <si>
    <t>助理教授以上人數</t>
  </si>
  <si>
    <t>成長人數百分比</t>
  </si>
  <si>
    <t>講師</t>
  </si>
  <si>
    <t>教師人數小計</t>
  </si>
  <si>
    <t>助教</t>
  </si>
  <si>
    <t>護理教師</t>
  </si>
  <si>
    <t>軍訓教官</t>
  </si>
  <si>
    <t>稀少性科技人員</t>
  </si>
  <si>
    <t>合計</t>
  </si>
  <si>
    <t>助理教授以上教師百分比</t>
  </si>
  <si>
    <t>兼任教師人數</t>
  </si>
  <si>
    <t>890201(88學年度)</t>
  </si>
  <si>
    <t>890801(89學年度)</t>
  </si>
  <si>
    <t>900801(90學年度)</t>
  </si>
  <si>
    <t>910801(91學年度)</t>
  </si>
  <si>
    <t>920801(92學年度)</t>
  </si>
  <si>
    <t>930801(93學年度)</t>
  </si>
  <si>
    <t>940801(94學年度)</t>
  </si>
  <si>
    <t>950801(95學年度)</t>
  </si>
  <si>
    <t>960801(96學年度)</t>
  </si>
  <si>
    <t>國立嘉義大學各學年度聘任教師學歷統計表</t>
  </si>
  <si>
    <t>博士</t>
  </si>
  <si>
    <t>百分比</t>
  </si>
  <si>
    <t>碩士</t>
  </si>
  <si>
    <t>學士</t>
  </si>
  <si>
    <t>其他</t>
  </si>
  <si>
    <t>小計</t>
  </si>
  <si>
    <t>備        註</t>
  </si>
  <si>
    <t>88學年度</t>
  </si>
  <si>
    <t xml:space="preserve">本表所列學歷僅指講師以上人員(教授、副教授、助理教授、講師)
</t>
  </si>
  <si>
    <t>89學年度</t>
  </si>
  <si>
    <t>90學年度</t>
  </si>
  <si>
    <t>91學年度</t>
  </si>
  <si>
    <t>92學年度</t>
  </si>
  <si>
    <t>93學年度</t>
  </si>
  <si>
    <t>94學年度</t>
  </si>
  <si>
    <t>95學年度</t>
  </si>
  <si>
    <t>96學年度</t>
  </si>
  <si>
    <t>97學年度</t>
  </si>
  <si>
    <t>970801(97學年度)</t>
  </si>
  <si>
    <t>980801(98學年度)</t>
  </si>
  <si>
    <t>98學年度</t>
  </si>
  <si>
    <t>990801(99學年度)</t>
  </si>
  <si>
    <t>99學年度</t>
  </si>
  <si>
    <t>1000801(100學年度)</t>
  </si>
  <si>
    <t>100學年度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</si>
</sst>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"/>
    <numFmt numFmtId="186" formatCode="0.0_ "/>
    <numFmt numFmtId="187" formatCode="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0"/>
      <name val="細明體"/>
      <family val="3"/>
    </font>
    <font>
      <sz val="14"/>
      <color indexed="12"/>
      <name val="細明體"/>
      <family val="3"/>
    </font>
    <font>
      <sz val="10"/>
      <color indexed="12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9.25"/>
      <color indexed="8"/>
      <name val="新細明體"/>
      <family val="1"/>
    </font>
    <font>
      <sz val="8.75"/>
      <color indexed="8"/>
      <name val="新細明體"/>
      <family val="1"/>
    </font>
    <font>
      <sz val="10.25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6.5"/>
      <color indexed="12"/>
      <name val="新細明體"/>
      <family val="1"/>
    </font>
    <font>
      <b/>
      <sz val="16.25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medium">
        <color indexed="16"/>
      </bottom>
    </border>
    <border>
      <left>
        <color indexed="63"/>
      </left>
      <right>
        <color indexed="63"/>
      </right>
      <top style="thin"/>
      <bottom style="medium">
        <color indexed="16"/>
      </bottom>
    </border>
    <border>
      <left>
        <color indexed="63"/>
      </left>
      <right style="thin">
        <color indexed="8"/>
      </right>
      <top style="thin"/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24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 style="medium">
        <color indexed="24"/>
      </right>
      <top style="medium">
        <color indexed="24"/>
      </top>
      <bottom style="medium">
        <color indexed="24"/>
      </bottom>
    </border>
    <border>
      <left style="medium">
        <color indexed="24"/>
      </left>
      <right style="medium">
        <color indexed="24"/>
      </right>
      <top>
        <color indexed="63"/>
      </top>
      <bottom style="medium">
        <color indexed="24"/>
      </bottom>
    </border>
    <border>
      <left>
        <color indexed="63"/>
      </left>
      <right style="medium">
        <color indexed="24"/>
      </right>
      <top>
        <color indexed="63"/>
      </top>
      <bottom style="medium">
        <color indexed="24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24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 style="medium">
        <color indexed="24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Continuous" wrapText="1"/>
    </xf>
    <xf numFmtId="0" fontId="5" fillId="34" borderId="11" xfId="0" applyFont="1" applyFill="1" applyBorder="1" applyAlignment="1">
      <alignment horizontal="centerContinuous" wrapText="1"/>
    </xf>
    <xf numFmtId="0" fontId="5" fillId="34" borderId="12" xfId="0" applyFont="1" applyFill="1" applyBorder="1" applyAlignment="1">
      <alignment horizontal="centerContinuous" wrapText="1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6" fillId="34" borderId="14" xfId="0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2" fontId="6" fillId="34" borderId="14" xfId="0" applyNumberFormat="1" applyFont="1" applyFill="1" applyBorder="1" applyAlignment="1">
      <alignment wrapText="1"/>
    </xf>
    <xf numFmtId="0" fontId="6" fillId="34" borderId="0" xfId="0" applyFont="1" applyFill="1" applyAlignment="1">
      <alignment horizontal="center" wrapText="1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2" fontId="6" fillId="34" borderId="0" xfId="0" applyNumberFormat="1" applyFont="1" applyFill="1" applyAlignment="1">
      <alignment wrapText="1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 wrapText="1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5" borderId="15" xfId="0" applyFont="1" applyFill="1" applyBorder="1" applyAlignment="1">
      <alignment horizontal="centerContinuous" wrapText="1"/>
    </xf>
    <xf numFmtId="0" fontId="5" fillId="35" borderId="16" xfId="0" applyFont="1" applyFill="1" applyBorder="1" applyAlignment="1">
      <alignment horizontal="centerContinuous" wrapText="1"/>
    </xf>
    <xf numFmtId="0" fontId="5" fillId="35" borderId="17" xfId="0" applyFont="1" applyFill="1" applyBorder="1" applyAlignment="1">
      <alignment horizontal="centerContinuous" wrapText="1"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19" xfId="0" applyFont="1" applyFill="1" applyBorder="1" applyAlignment="1">
      <alignment wrapText="1"/>
    </xf>
    <xf numFmtId="0" fontId="6" fillId="35" borderId="15" xfId="0" applyFont="1" applyFill="1" applyBorder="1" applyAlignment="1">
      <alignment horizontal="centerContinuous" wrapText="1"/>
    </xf>
    <xf numFmtId="0" fontId="6" fillId="35" borderId="16" xfId="0" applyFont="1" applyFill="1" applyBorder="1" applyAlignment="1">
      <alignment horizontal="centerContinuous" wrapText="1"/>
    </xf>
    <xf numFmtId="0" fontId="6" fillId="35" borderId="17" xfId="0" applyFont="1" applyFill="1" applyBorder="1" applyAlignment="1">
      <alignment horizontal="centerContinuous" wrapText="1"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185" fontId="6" fillId="35" borderId="19" xfId="0" applyNumberFormat="1" applyFont="1" applyFill="1" applyBorder="1" applyAlignment="1">
      <alignment horizontal="left" vertical="center"/>
    </xf>
    <xf numFmtId="0" fontId="6" fillId="35" borderId="0" xfId="0" applyFont="1" applyFill="1" applyAlignment="1">
      <alignment horizontal="left" wrapText="1"/>
    </xf>
    <xf numFmtId="0" fontId="6" fillId="35" borderId="19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left"/>
    </xf>
    <xf numFmtId="0" fontId="4" fillId="35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2" fontId="6" fillId="34" borderId="0" xfId="0" applyNumberFormat="1" applyFont="1" applyFill="1" applyBorder="1" applyAlignment="1">
      <alignment wrapText="1"/>
    </xf>
    <xf numFmtId="0" fontId="6" fillId="34" borderId="0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wrapText="1"/>
    </xf>
    <xf numFmtId="0" fontId="6" fillId="34" borderId="21" xfId="0" applyFont="1" applyFill="1" applyBorder="1" applyAlignment="1">
      <alignment wrapText="1"/>
    </xf>
    <xf numFmtId="0" fontId="6" fillId="34" borderId="20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35" borderId="22" xfId="0" applyFont="1" applyFill="1" applyBorder="1" applyAlignment="1">
      <alignment horizontal="left" wrapText="1"/>
    </xf>
    <xf numFmtId="0" fontId="6" fillId="35" borderId="23" xfId="0" applyFont="1" applyFill="1" applyBorder="1" applyAlignment="1">
      <alignment horizontal="left" wrapText="1"/>
    </xf>
    <xf numFmtId="0" fontId="6" fillId="35" borderId="24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rPr>
              <a:t>國立嘉義大學教師職級成長圖</a:t>
            </a:r>
          </a:p>
        </c:rich>
      </c:tx>
      <c:layout>
        <c:manualLayout>
          <c:xMode val="factor"/>
          <c:yMode val="factor"/>
          <c:x val="0.034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59"/>
          <c:w val="0.93325"/>
          <c:h val="0.7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2.64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9.81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26.41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32.45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46.79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56.22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56.22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59.24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61.42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68.7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'99年教職員工人數'!$A$4:$A$15</c:f>
              <c:strCache/>
            </c:strRef>
          </c:cat>
          <c:val>
            <c:numRef>
              <c:f>'99年教職員工人數'!$F$3:$F$15</c:f>
              <c:numCache/>
            </c:numRef>
          </c:val>
        </c:ser>
        <c:axId val="37124162"/>
        <c:axId val="41409899"/>
      </c:barChart>
      <c:catAx>
        <c:axId val="37124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rPr>
                  <a:t>學年度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409899"/>
        <c:crosses val="autoZero"/>
        <c:auto val="1"/>
        <c:lblOffset val="100"/>
        <c:tickLblSkip val="2"/>
        <c:noMultiLvlLbl val="0"/>
      </c:catAx>
      <c:valAx>
        <c:axId val="41409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rPr>
                  <a:t>助理教授以上師資人數成長百分比</a:t>
                </a:r>
              </a:p>
            </c:rich>
          </c:tx>
          <c:layout>
            <c:manualLayout>
              <c:xMode val="factor"/>
              <c:yMode val="factor"/>
              <c:x val="0.204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124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rPr>
              <a:t>國立嘉義大學各學年度教師素質成長圖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575"/>
          <c:w val="0.9332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110.63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131.88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144.38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153.75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'99年教職員工人數'!$A$40:$A$52</c:f>
              <c:strCache/>
            </c:strRef>
          </c:cat>
          <c:val>
            <c:numRef>
              <c:f>'99年教職員工人數'!$C$40:$C$52</c:f>
              <c:numCache/>
            </c:numRef>
          </c:val>
        </c:ser>
        <c:axId val="64301512"/>
        <c:axId val="8154473"/>
      </c:barChart>
      <c:catAx>
        <c:axId val="643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rPr>
                  <a:t>學年度</a:t>
                </a:r>
              </a:p>
            </c:rich>
          </c:tx>
          <c:layout>
            <c:manualLayout>
              <c:xMode val="factor"/>
              <c:yMode val="factor"/>
              <c:x val="-0.04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154473"/>
        <c:crosses val="autoZero"/>
        <c:auto val="1"/>
        <c:lblOffset val="100"/>
        <c:tickLblSkip val="1"/>
        <c:noMultiLvlLbl val="0"/>
      </c:catAx>
      <c:valAx>
        <c:axId val="8154473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301512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16</xdr:col>
      <xdr:colOff>142875</xdr:colOff>
      <xdr:row>37</xdr:row>
      <xdr:rowOff>9525</xdr:rowOff>
    </xdr:to>
    <xdr:graphicFrame>
      <xdr:nvGraphicFramePr>
        <xdr:cNvPr id="1" name="圖表 21"/>
        <xdr:cNvGraphicFramePr/>
      </xdr:nvGraphicFramePr>
      <xdr:xfrm>
        <a:off x="0" y="3343275"/>
        <a:ext cx="7362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51</xdr:row>
      <xdr:rowOff>57150</xdr:rowOff>
    </xdr:from>
    <xdr:to>
      <xdr:col>17</xdr:col>
      <xdr:colOff>0</xdr:colOff>
      <xdr:row>68</xdr:row>
      <xdr:rowOff>266700</xdr:rowOff>
    </xdr:to>
    <xdr:graphicFrame>
      <xdr:nvGraphicFramePr>
        <xdr:cNvPr id="2" name="圖表 23"/>
        <xdr:cNvGraphicFramePr/>
      </xdr:nvGraphicFramePr>
      <xdr:xfrm>
        <a:off x="9525" y="10153650"/>
        <a:ext cx="73723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61">
      <selection activeCell="A73" sqref="A73"/>
    </sheetView>
  </sheetViews>
  <sheetFormatPr defaultColWidth="8.50390625" defaultRowHeight="16.5"/>
  <cols>
    <col min="1" max="1" width="16.75390625" style="1" customWidth="1"/>
    <col min="2" max="2" width="3.875" style="1" customWidth="1"/>
    <col min="3" max="3" width="7.875" style="1" customWidth="1"/>
    <col min="4" max="4" width="4.50390625" style="1" customWidth="1"/>
    <col min="5" max="5" width="4.75390625" style="1" customWidth="1"/>
    <col min="6" max="6" width="4.25390625" style="1" customWidth="1"/>
    <col min="7" max="8" width="4.125" style="1" customWidth="1"/>
    <col min="9" max="9" width="4.375" style="1" customWidth="1"/>
    <col min="10" max="10" width="4.50390625" style="2" customWidth="1"/>
    <col min="11" max="11" width="4.75390625" style="1" customWidth="1"/>
    <col min="12" max="13" width="4.875" style="1" customWidth="1"/>
    <col min="14" max="14" width="6.625" style="1" customWidth="1"/>
    <col min="15" max="15" width="3.50390625" style="1" customWidth="1"/>
    <col min="16" max="16" width="11.00390625" style="1" customWidth="1"/>
    <col min="17" max="17" width="2.125" style="1" customWidth="1"/>
    <col min="18" max="16384" width="8.50390625" style="1" customWidth="1"/>
  </cols>
  <sheetData>
    <row r="1" spans="1:17" ht="20.25" thickBo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57" customHeight="1" thickBo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7" t="s">
        <v>7</v>
      </c>
      <c r="H2" s="9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8" t="s">
        <v>14</v>
      </c>
      <c r="O2" s="8"/>
      <c r="P2" s="46" t="s">
        <v>15</v>
      </c>
      <c r="Q2" s="47"/>
    </row>
    <row r="3" spans="1:17" ht="14.25" customHeight="1" thickBot="1">
      <c r="A3" s="12" t="s">
        <v>16</v>
      </c>
      <c r="B3" s="13">
        <v>101</v>
      </c>
      <c r="C3" s="13">
        <v>148</v>
      </c>
      <c r="D3" s="13">
        <v>16</v>
      </c>
      <c r="E3" s="13">
        <f aca="true" t="shared" si="0" ref="E3:E11">SUM(B3:D3)</f>
        <v>265</v>
      </c>
      <c r="F3" s="13">
        <f>(E3-E3)/E3*100%</f>
        <v>0</v>
      </c>
      <c r="G3" s="13">
        <v>152</v>
      </c>
      <c r="H3" s="13">
        <f aca="true" t="shared" si="1" ref="H3:H11">E3+G3</f>
        <v>417</v>
      </c>
      <c r="I3" s="13">
        <v>13</v>
      </c>
      <c r="J3" s="14">
        <v>4</v>
      </c>
      <c r="K3" s="13">
        <v>23</v>
      </c>
      <c r="L3" s="8">
        <v>5</v>
      </c>
      <c r="M3" s="13">
        <f aca="true" t="shared" si="2" ref="M3:M11">SUM(H3:L3)</f>
        <v>462</v>
      </c>
      <c r="N3" s="15">
        <f aca="true" t="shared" si="3" ref="N3:N11">(B3+C3+D3)/H3*100</f>
        <v>63.549160671462836</v>
      </c>
      <c r="O3" s="15"/>
      <c r="P3" s="48">
        <v>101</v>
      </c>
      <c r="Q3" s="49"/>
    </row>
    <row r="4" spans="1:17" ht="14.25" customHeight="1" thickBot="1">
      <c r="A4" s="12" t="s">
        <v>17</v>
      </c>
      <c r="B4" s="13">
        <v>100</v>
      </c>
      <c r="C4" s="13">
        <v>146</v>
      </c>
      <c r="D4" s="13">
        <v>26</v>
      </c>
      <c r="E4" s="13">
        <f t="shared" si="0"/>
        <v>272</v>
      </c>
      <c r="F4" s="13">
        <f>(E4-E3)/E3*100</f>
        <v>2.6415094339622645</v>
      </c>
      <c r="G4" s="13">
        <v>148</v>
      </c>
      <c r="H4" s="13">
        <f t="shared" si="1"/>
        <v>420</v>
      </c>
      <c r="I4" s="13">
        <v>13</v>
      </c>
      <c r="J4" s="14">
        <v>4</v>
      </c>
      <c r="K4" s="13">
        <v>23</v>
      </c>
      <c r="L4" s="8">
        <v>5</v>
      </c>
      <c r="M4" s="13">
        <f t="shared" si="2"/>
        <v>465</v>
      </c>
      <c r="N4" s="15">
        <f t="shared" si="3"/>
        <v>64.76190476190476</v>
      </c>
      <c r="O4" s="15"/>
      <c r="P4" s="48">
        <v>101</v>
      </c>
      <c r="Q4" s="49"/>
    </row>
    <row r="5" spans="1:17" ht="14.25" customHeight="1" thickBot="1">
      <c r="A5" s="12" t="s">
        <v>18</v>
      </c>
      <c r="B5" s="13">
        <v>105</v>
      </c>
      <c r="C5" s="13">
        <v>144</v>
      </c>
      <c r="D5" s="13">
        <v>42</v>
      </c>
      <c r="E5" s="13">
        <f t="shared" si="0"/>
        <v>291</v>
      </c>
      <c r="F5" s="13">
        <f>(E5-E3)/E3*100</f>
        <v>9.811320754716983</v>
      </c>
      <c r="G5" s="13">
        <v>135</v>
      </c>
      <c r="H5" s="13">
        <f t="shared" si="1"/>
        <v>426</v>
      </c>
      <c r="I5" s="13">
        <v>12</v>
      </c>
      <c r="J5" s="14">
        <v>4</v>
      </c>
      <c r="K5" s="13">
        <v>23</v>
      </c>
      <c r="L5" s="8">
        <v>5</v>
      </c>
      <c r="M5" s="13">
        <f t="shared" si="2"/>
        <v>470</v>
      </c>
      <c r="N5" s="15">
        <f t="shared" si="3"/>
        <v>68.30985915492957</v>
      </c>
      <c r="O5" s="15"/>
      <c r="P5" s="48">
        <v>162</v>
      </c>
      <c r="Q5" s="49"/>
    </row>
    <row r="6" spans="1:17" ht="14.25" customHeight="1" thickBot="1">
      <c r="A6" s="12" t="s">
        <v>19</v>
      </c>
      <c r="B6" s="13">
        <v>101</v>
      </c>
      <c r="C6" s="13">
        <v>145</v>
      </c>
      <c r="D6" s="13">
        <v>72</v>
      </c>
      <c r="E6" s="13">
        <f t="shared" si="0"/>
        <v>318</v>
      </c>
      <c r="F6" s="13">
        <f>(E6-E3)/E3*100</f>
        <v>20</v>
      </c>
      <c r="G6" s="13">
        <v>127</v>
      </c>
      <c r="H6" s="13">
        <f t="shared" si="1"/>
        <v>445</v>
      </c>
      <c r="I6" s="13">
        <v>11</v>
      </c>
      <c r="J6" s="14">
        <v>2</v>
      </c>
      <c r="K6" s="13">
        <v>23</v>
      </c>
      <c r="L6" s="8">
        <v>5</v>
      </c>
      <c r="M6" s="13">
        <f t="shared" si="2"/>
        <v>486</v>
      </c>
      <c r="N6" s="15">
        <f t="shared" si="3"/>
        <v>71.46067415730337</v>
      </c>
      <c r="O6" s="15"/>
      <c r="P6" s="48">
        <v>203</v>
      </c>
      <c r="Q6" s="49"/>
    </row>
    <row r="7" spans="1:17" ht="14.25" customHeight="1" thickBot="1">
      <c r="A7" s="12" t="s">
        <v>20</v>
      </c>
      <c r="B7" s="13">
        <v>93</v>
      </c>
      <c r="C7" s="13">
        <v>148</v>
      </c>
      <c r="D7" s="13">
        <v>94</v>
      </c>
      <c r="E7" s="13">
        <f t="shared" si="0"/>
        <v>335</v>
      </c>
      <c r="F7" s="13">
        <f>(E7-E3)/E3*100</f>
        <v>26.41509433962264</v>
      </c>
      <c r="G7" s="13">
        <v>116</v>
      </c>
      <c r="H7" s="13">
        <f t="shared" si="1"/>
        <v>451</v>
      </c>
      <c r="I7" s="13">
        <v>10</v>
      </c>
      <c r="J7" s="14">
        <v>1</v>
      </c>
      <c r="K7" s="13">
        <v>22</v>
      </c>
      <c r="L7" s="8">
        <v>5</v>
      </c>
      <c r="M7" s="13">
        <f t="shared" si="2"/>
        <v>489</v>
      </c>
      <c r="N7" s="15">
        <f t="shared" si="3"/>
        <v>74.27937915742794</v>
      </c>
      <c r="O7" s="15"/>
      <c r="P7" s="48">
        <v>259</v>
      </c>
      <c r="Q7" s="49"/>
    </row>
    <row r="8" spans="1:17" ht="14.25" customHeight="1" thickBot="1">
      <c r="A8" s="12" t="s">
        <v>21</v>
      </c>
      <c r="B8" s="13">
        <v>92</v>
      </c>
      <c r="C8" s="13">
        <v>150</v>
      </c>
      <c r="D8" s="13">
        <v>109</v>
      </c>
      <c r="E8" s="13">
        <f t="shared" si="0"/>
        <v>351</v>
      </c>
      <c r="F8" s="13">
        <f>(E8-E3)/E3*100</f>
        <v>32.45283018867924</v>
      </c>
      <c r="G8" s="13">
        <v>104</v>
      </c>
      <c r="H8" s="13">
        <f t="shared" si="1"/>
        <v>455</v>
      </c>
      <c r="I8" s="13">
        <v>10</v>
      </c>
      <c r="J8" s="14">
        <v>0</v>
      </c>
      <c r="K8" s="13">
        <v>23</v>
      </c>
      <c r="L8" s="8">
        <v>5</v>
      </c>
      <c r="M8" s="13">
        <f t="shared" si="2"/>
        <v>493</v>
      </c>
      <c r="N8" s="15">
        <f t="shared" si="3"/>
        <v>77.14285714285715</v>
      </c>
      <c r="O8" s="15"/>
      <c r="P8" s="48">
        <v>251</v>
      </c>
      <c r="Q8" s="49"/>
    </row>
    <row r="9" spans="1:17" ht="14.25" customHeight="1" thickBot="1">
      <c r="A9" s="12" t="s">
        <v>22</v>
      </c>
      <c r="B9" s="13">
        <v>102</v>
      </c>
      <c r="C9" s="13">
        <v>154</v>
      </c>
      <c r="D9" s="13">
        <v>133</v>
      </c>
      <c r="E9" s="13">
        <f t="shared" si="0"/>
        <v>389</v>
      </c>
      <c r="F9" s="13">
        <f>(E9-E3)/E3*100</f>
        <v>46.79245283018868</v>
      </c>
      <c r="G9" s="13">
        <v>84</v>
      </c>
      <c r="H9" s="13">
        <f t="shared" si="1"/>
        <v>473</v>
      </c>
      <c r="I9" s="13">
        <v>10</v>
      </c>
      <c r="J9" s="14">
        <v>0</v>
      </c>
      <c r="K9" s="13">
        <v>20</v>
      </c>
      <c r="L9" s="8">
        <v>5</v>
      </c>
      <c r="M9" s="13">
        <f t="shared" si="2"/>
        <v>508</v>
      </c>
      <c r="N9" s="15">
        <f t="shared" si="3"/>
        <v>82.24101479915433</v>
      </c>
      <c r="O9" s="15"/>
      <c r="P9" s="48">
        <v>260</v>
      </c>
      <c r="Q9" s="49"/>
    </row>
    <row r="10" spans="1:17" ht="14.25" customHeight="1" thickBot="1">
      <c r="A10" s="12" t="s">
        <v>23</v>
      </c>
      <c r="B10" s="13">
        <v>105</v>
      </c>
      <c r="C10" s="13">
        <v>160</v>
      </c>
      <c r="D10" s="13">
        <v>149</v>
      </c>
      <c r="E10" s="13">
        <f t="shared" si="0"/>
        <v>414</v>
      </c>
      <c r="F10" s="13">
        <f>(E10-E3)/E3*100</f>
        <v>56.22641509433962</v>
      </c>
      <c r="G10" s="13">
        <v>75</v>
      </c>
      <c r="H10" s="13">
        <f t="shared" si="1"/>
        <v>489</v>
      </c>
      <c r="I10" s="13">
        <v>9</v>
      </c>
      <c r="J10" s="14">
        <v>0</v>
      </c>
      <c r="K10" s="13">
        <v>17</v>
      </c>
      <c r="L10" s="8">
        <v>5</v>
      </c>
      <c r="M10" s="13">
        <f t="shared" si="2"/>
        <v>520</v>
      </c>
      <c r="N10" s="15">
        <f t="shared" si="3"/>
        <v>84.66257668711657</v>
      </c>
      <c r="O10" s="15"/>
      <c r="P10" s="48">
        <v>306</v>
      </c>
      <c r="Q10" s="49"/>
    </row>
    <row r="11" spans="1:17" ht="14.25" customHeight="1" thickBot="1">
      <c r="A11" s="12" t="s">
        <v>24</v>
      </c>
      <c r="B11" s="13">
        <v>114</v>
      </c>
      <c r="C11" s="13">
        <v>158</v>
      </c>
      <c r="D11" s="13">
        <v>142</v>
      </c>
      <c r="E11" s="13">
        <f t="shared" si="0"/>
        <v>414</v>
      </c>
      <c r="F11" s="13">
        <f>(E11-E3)/E3*100</f>
        <v>56.22641509433962</v>
      </c>
      <c r="G11" s="13">
        <v>62</v>
      </c>
      <c r="H11" s="13">
        <f t="shared" si="1"/>
        <v>476</v>
      </c>
      <c r="I11" s="13">
        <v>9</v>
      </c>
      <c r="J11" s="14">
        <v>0</v>
      </c>
      <c r="K11" s="13">
        <v>15</v>
      </c>
      <c r="L11" s="8">
        <v>5</v>
      </c>
      <c r="M11" s="13">
        <f t="shared" si="2"/>
        <v>505</v>
      </c>
      <c r="N11" s="15">
        <f t="shared" si="3"/>
        <v>86.97478991596638</v>
      </c>
      <c r="O11" s="15"/>
      <c r="P11" s="48">
        <v>333</v>
      </c>
      <c r="Q11" s="49"/>
    </row>
    <row r="12" spans="1:17" ht="14.25" customHeight="1" thickBot="1">
      <c r="A12" s="12" t="s">
        <v>44</v>
      </c>
      <c r="B12" s="13">
        <v>114</v>
      </c>
      <c r="C12" s="13">
        <v>167</v>
      </c>
      <c r="D12" s="13">
        <v>141</v>
      </c>
      <c r="E12" s="13">
        <f>SUM(B12:D12)</f>
        <v>422</v>
      </c>
      <c r="F12" s="13">
        <f>(E12-E3)/E3*100</f>
        <v>59.24528301886792</v>
      </c>
      <c r="G12" s="13">
        <v>59</v>
      </c>
      <c r="H12" s="13">
        <f>E12+G12</f>
        <v>481</v>
      </c>
      <c r="I12" s="13">
        <v>9</v>
      </c>
      <c r="J12" s="14">
        <v>0</v>
      </c>
      <c r="K12" s="13">
        <v>15</v>
      </c>
      <c r="L12" s="8">
        <v>5</v>
      </c>
      <c r="M12" s="13">
        <f>SUM(H12:L12)</f>
        <v>510</v>
      </c>
      <c r="N12" s="15">
        <f>(B12+C12+D12)/H12*100</f>
        <v>87.73388773388774</v>
      </c>
      <c r="O12" s="15"/>
      <c r="P12" s="48">
        <v>296</v>
      </c>
      <c r="Q12" s="49"/>
    </row>
    <row r="13" spans="1:17" ht="14.25" customHeight="1" thickBot="1">
      <c r="A13" s="12" t="s">
        <v>45</v>
      </c>
      <c r="B13" s="13">
        <v>112</v>
      </c>
      <c r="C13" s="13">
        <v>182</v>
      </c>
      <c r="D13" s="13">
        <v>145</v>
      </c>
      <c r="E13" s="13">
        <f>SUM(B13:D13)</f>
        <v>439</v>
      </c>
      <c r="F13" s="13">
        <f>(E13-E3)/E3*100</f>
        <v>65.66037735849056</v>
      </c>
      <c r="G13" s="13">
        <v>50</v>
      </c>
      <c r="H13" s="13">
        <f>E13+G13</f>
        <v>489</v>
      </c>
      <c r="I13" s="13">
        <v>9</v>
      </c>
      <c r="J13" s="14">
        <v>0</v>
      </c>
      <c r="K13" s="13">
        <v>12</v>
      </c>
      <c r="L13" s="8">
        <v>5</v>
      </c>
      <c r="M13" s="13">
        <f>SUM(H13:L13)</f>
        <v>515</v>
      </c>
      <c r="N13" s="15">
        <f>(B13+C13+D13)/H13*100</f>
        <v>89.77505112474438</v>
      </c>
      <c r="O13" s="15"/>
      <c r="P13" s="48">
        <v>234</v>
      </c>
      <c r="Q13" s="49"/>
    </row>
    <row r="14" spans="1:17" ht="14.25" customHeight="1" thickBot="1">
      <c r="A14" s="12" t="s">
        <v>47</v>
      </c>
      <c r="B14" s="13">
        <v>122</v>
      </c>
      <c r="C14" s="13">
        <v>188</v>
      </c>
      <c r="D14" s="13">
        <v>139</v>
      </c>
      <c r="E14" s="13">
        <f>SUM(B14:D14)</f>
        <v>449</v>
      </c>
      <c r="F14" s="13">
        <f>(E14-E3)/E3*100</f>
        <v>69.43396226415094</v>
      </c>
      <c r="G14" s="13">
        <v>41</v>
      </c>
      <c r="H14" s="13">
        <f>E14+G14</f>
        <v>490</v>
      </c>
      <c r="I14" s="13">
        <v>8</v>
      </c>
      <c r="J14" s="14">
        <v>0</v>
      </c>
      <c r="K14" s="13">
        <v>13</v>
      </c>
      <c r="L14" s="8">
        <v>5</v>
      </c>
      <c r="M14" s="13">
        <f>SUM(H14:L14)</f>
        <v>516</v>
      </c>
      <c r="N14" s="15">
        <f>(B14+C14+D14)/H14*100</f>
        <v>91.63265306122449</v>
      </c>
      <c r="O14" s="15"/>
      <c r="P14" s="48">
        <v>206</v>
      </c>
      <c r="Q14" s="49"/>
    </row>
    <row r="15" spans="1:17" ht="14.25" customHeight="1" thickBot="1">
      <c r="A15" s="12" t="s">
        <v>49</v>
      </c>
      <c r="B15" s="13">
        <v>138</v>
      </c>
      <c r="C15" s="13">
        <v>195</v>
      </c>
      <c r="D15" s="13">
        <v>129</v>
      </c>
      <c r="E15" s="13">
        <f>SUM(B15:D15)</f>
        <v>462</v>
      </c>
      <c r="F15" s="13">
        <f>(E15-E4)/E4*100</f>
        <v>69.85294117647058</v>
      </c>
      <c r="G15" s="13">
        <v>35</v>
      </c>
      <c r="H15" s="13">
        <f>E15+G15</f>
        <v>497</v>
      </c>
      <c r="I15" s="13">
        <v>8</v>
      </c>
      <c r="J15" s="14">
        <v>0</v>
      </c>
      <c r="K15" s="13">
        <v>11</v>
      </c>
      <c r="L15" s="8">
        <v>5</v>
      </c>
      <c r="M15" s="13">
        <f>SUM(H15:L15)</f>
        <v>521</v>
      </c>
      <c r="N15" s="15">
        <f>(B15+C15+D15)/H15*100</f>
        <v>92.95774647887323</v>
      </c>
      <c r="O15" s="15"/>
      <c r="P15" s="50">
        <v>202</v>
      </c>
      <c r="Q15" s="51"/>
    </row>
    <row r="16" spans="1:17" ht="14.25" customHeight="1">
      <c r="A16" s="41"/>
      <c r="B16" s="41"/>
      <c r="C16" s="41"/>
      <c r="D16" s="41"/>
      <c r="E16" s="41"/>
      <c r="F16" s="41"/>
      <c r="G16" s="41"/>
      <c r="H16" s="41"/>
      <c r="I16" s="41"/>
      <c r="J16" s="42"/>
      <c r="K16" s="41"/>
      <c r="L16" s="43"/>
      <c r="M16" s="41"/>
      <c r="N16" s="44"/>
      <c r="O16" s="44"/>
      <c r="P16" s="45"/>
      <c r="Q16" s="45"/>
    </row>
    <row r="17" spans="1:17" ht="14.25" customHeight="1">
      <c r="A17" s="17"/>
      <c r="B17" s="17"/>
      <c r="C17" s="17"/>
      <c r="D17" s="17"/>
      <c r="E17" s="17"/>
      <c r="F17" s="17"/>
      <c r="G17" s="17"/>
      <c r="H17" s="17"/>
      <c r="I17" s="17"/>
      <c r="J17" s="18"/>
      <c r="K17" s="17"/>
      <c r="L17" s="11"/>
      <c r="M17" s="17"/>
      <c r="N17" s="19"/>
      <c r="O17" s="19"/>
      <c r="P17" s="16"/>
      <c r="Q17" s="16"/>
    </row>
    <row r="18" spans="1:17" ht="14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4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4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4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4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0:17" ht="14.25" customHeight="1">
      <c r="J23" s="20"/>
      <c r="K23" s="2"/>
      <c r="M23" s="21"/>
      <c r="O23" s="22"/>
      <c r="P23" s="22"/>
      <c r="Q23" s="22"/>
    </row>
    <row r="24" spans="10:17" ht="14.25" customHeight="1">
      <c r="J24" s="20"/>
      <c r="K24" s="2"/>
      <c r="M24" s="21"/>
      <c r="O24" s="22"/>
      <c r="P24" s="22"/>
      <c r="Q24" s="22"/>
    </row>
    <row r="25" spans="10:17" ht="14.25" customHeight="1">
      <c r="J25" s="20"/>
      <c r="K25" s="2"/>
      <c r="M25" s="21"/>
      <c r="O25" s="22"/>
      <c r="P25" s="22"/>
      <c r="Q25" s="22"/>
    </row>
    <row r="26" spans="10:17" ht="14.25" customHeight="1">
      <c r="J26" s="20"/>
      <c r="K26" s="2"/>
      <c r="M26" s="21"/>
      <c r="O26" s="22"/>
      <c r="P26" s="22"/>
      <c r="Q26" s="22"/>
    </row>
    <row r="27" spans="10:17" ht="14.25" customHeight="1">
      <c r="J27" s="20"/>
      <c r="K27" s="2"/>
      <c r="M27" s="21"/>
      <c r="O27" s="22"/>
      <c r="P27" s="22"/>
      <c r="Q27" s="22"/>
    </row>
    <row r="28" spans="10:17" ht="14.25" customHeight="1">
      <c r="J28" s="20"/>
      <c r="K28" s="2"/>
      <c r="M28" s="21"/>
      <c r="O28" s="22"/>
      <c r="P28" s="22"/>
      <c r="Q28" s="22"/>
    </row>
    <row r="29" spans="10:17" ht="14.25" customHeight="1">
      <c r="J29" s="20"/>
      <c r="K29" s="2"/>
      <c r="M29" s="21"/>
      <c r="O29" s="22"/>
      <c r="P29" s="22"/>
      <c r="Q29" s="22"/>
    </row>
    <row r="30" spans="10:17" ht="14.25" customHeight="1">
      <c r="J30" s="20"/>
      <c r="K30" s="2"/>
      <c r="M30" s="21"/>
      <c r="O30" s="22"/>
      <c r="P30" s="22"/>
      <c r="Q30" s="22"/>
    </row>
    <row r="31" spans="10:17" ht="14.25" customHeight="1">
      <c r="J31" s="20"/>
      <c r="K31" s="2"/>
      <c r="M31" s="21"/>
      <c r="O31" s="22"/>
      <c r="P31" s="22"/>
      <c r="Q31" s="22"/>
    </row>
    <row r="32" spans="10:17" ht="14.25" customHeight="1">
      <c r="J32" s="20"/>
      <c r="K32" s="2"/>
      <c r="M32" s="21"/>
      <c r="O32" s="22"/>
      <c r="P32" s="22"/>
      <c r="Q32" s="22"/>
    </row>
    <row r="33" spans="10:17" ht="14.25" customHeight="1">
      <c r="J33" s="20"/>
      <c r="K33" s="2"/>
      <c r="M33" s="21"/>
      <c r="O33" s="22"/>
      <c r="P33" s="22"/>
      <c r="Q33" s="22"/>
    </row>
    <row r="34" spans="10:17" ht="14.25" customHeight="1">
      <c r="J34" s="20"/>
      <c r="K34" s="2"/>
      <c r="M34" s="21"/>
      <c r="O34" s="22"/>
      <c r="P34" s="22"/>
      <c r="Q34" s="22"/>
    </row>
    <row r="35" spans="10:17" ht="14.25" customHeight="1">
      <c r="J35" s="20"/>
      <c r="K35" s="2"/>
      <c r="M35" s="21"/>
      <c r="O35" s="22"/>
      <c r="P35" s="22"/>
      <c r="Q35" s="22"/>
    </row>
    <row r="36" spans="10:17" ht="14.25" customHeight="1">
      <c r="J36" s="20"/>
      <c r="K36" s="2"/>
      <c r="M36" s="21"/>
      <c r="O36" s="22"/>
      <c r="P36" s="22"/>
      <c r="Q36" s="22"/>
    </row>
    <row r="37" spans="10:17" ht="14.25" customHeight="1" thickBot="1">
      <c r="J37" s="20"/>
      <c r="K37" s="2"/>
      <c r="M37" s="21"/>
      <c r="O37" s="22"/>
      <c r="P37" s="22"/>
      <c r="Q37" s="22"/>
    </row>
    <row r="38" spans="1:17" s="23" customFormat="1" ht="20.25" thickBot="1">
      <c r="A38" s="24" t="s">
        <v>25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s="23" customFormat="1" ht="16.5" customHeight="1" thickBot="1">
      <c r="A39" s="27" t="s">
        <v>1</v>
      </c>
      <c r="B39" s="28" t="s">
        <v>26</v>
      </c>
      <c r="C39" s="28" t="s">
        <v>27</v>
      </c>
      <c r="D39" s="29" t="s">
        <v>28</v>
      </c>
      <c r="E39" s="29" t="s">
        <v>29</v>
      </c>
      <c r="F39" s="28" t="s">
        <v>30</v>
      </c>
      <c r="G39" s="28" t="s">
        <v>31</v>
      </c>
      <c r="H39" s="30" t="s">
        <v>32</v>
      </c>
      <c r="I39" s="31"/>
      <c r="J39" s="31"/>
      <c r="K39" s="31"/>
      <c r="L39" s="31"/>
      <c r="M39" s="31"/>
      <c r="N39" s="31"/>
      <c r="O39" s="31"/>
      <c r="P39" s="31"/>
      <c r="Q39" s="32"/>
    </row>
    <row r="40" spans="1:17" s="23" customFormat="1" ht="16.5" customHeight="1" thickBot="1">
      <c r="A40" s="33" t="s">
        <v>33</v>
      </c>
      <c r="B40" s="34">
        <v>160</v>
      </c>
      <c r="C40" s="35">
        <f>(B40-B40)/B40*100%</f>
        <v>0</v>
      </c>
      <c r="D40" s="34">
        <v>179</v>
      </c>
      <c r="E40" s="34">
        <v>71</v>
      </c>
      <c r="F40" s="34">
        <v>7</v>
      </c>
      <c r="G40" s="34">
        <f aca="true" t="shared" si="4" ref="G40:G48">B40+D40+E40+F40</f>
        <v>417</v>
      </c>
      <c r="H40" s="52" t="s">
        <v>34</v>
      </c>
      <c r="I40" s="53"/>
      <c r="J40" s="53"/>
      <c r="K40" s="53"/>
      <c r="L40" s="53"/>
      <c r="M40" s="53"/>
      <c r="N40" s="53"/>
      <c r="O40" s="53"/>
      <c r="P40" s="53"/>
      <c r="Q40" s="53"/>
    </row>
    <row r="41" spans="1:17" s="23" customFormat="1" ht="15" customHeight="1" thickBot="1">
      <c r="A41" s="33" t="s">
        <v>35</v>
      </c>
      <c r="B41" s="34">
        <v>173</v>
      </c>
      <c r="C41" s="35">
        <f>(B41-B40)/B40*100</f>
        <v>8.125</v>
      </c>
      <c r="D41" s="34">
        <v>182</v>
      </c>
      <c r="E41" s="34">
        <v>58</v>
      </c>
      <c r="F41" s="34">
        <v>7</v>
      </c>
      <c r="G41" s="34">
        <f t="shared" si="4"/>
        <v>420</v>
      </c>
      <c r="H41" s="54"/>
      <c r="I41" s="55"/>
      <c r="J41" s="55"/>
      <c r="K41" s="55"/>
      <c r="L41" s="55"/>
      <c r="M41" s="55"/>
      <c r="N41" s="55"/>
      <c r="O41" s="55"/>
      <c r="P41" s="55"/>
      <c r="Q41" s="55"/>
    </row>
    <row r="42" spans="1:17" s="23" customFormat="1" ht="15" thickBot="1">
      <c r="A42" s="33" t="s">
        <v>36</v>
      </c>
      <c r="B42" s="34">
        <v>202</v>
      </c>
      <c r="C42" s="35">
        <f>(B42-B40)/B40*100</f>
        <v>26.25</v>
      </c>
      <c r="D42" s="34">
        <v>169</v>
      </c>
      <c r="E42" s="34">
        <v>51</v>
      </c>
      <c r="F42" s="34">
        <v>4</v>
      </c>
      <c r="G42" s="34">
        <f t="shared" si="4"/>
        <v>426</v>
      </c>
      <c r="H42" s="54"/>
      <c r="I42" s="55"/>
      <c r="J42" s="55"/>
      <c r="K42" s="55"/>
      <c r="L42" s="55"/>
      <c r="M42" s="55"/>
      <c r="N42" s="55"/>
      <c r="O42" s="55"/>
      <c r="P42" s="55"/>
      <c r="Q42" s="55"/>
    </row>
    <row r="43" spans="1:17" s="23" customFormat="1" ht="15" thickBot="1">
      <c r="A43" s="33" t="s">
        <v>37</v>
      </c>
      <c r="B43" s="34">
        <v>248</v>
      </c>
      <c r="C43" s="35">
        <f>(B43-B40)/B40*100</f>
        <v>55.00000000000001</v>
      </c>
      <c r="D43" s="34">
        <v>159</v>
      </c>
      <c r="E43" s="34">
        <v>34</v>
      </c>
      <c r="F43" s="34">
        <v>4</v>
      </c>
      <c r="G43" s="34">
        <f t="shared" si="4"/>
        <v>445</v>
      </c>
      <c r="H43" s="54"/>
      <c r="I43" s="55"/>
      <c r="J43" s="55"/>
      <c r="K43" s="55"/>
      <c r="L43" s="55"/>
      <c r="M43" s="55"/>
      <c r="N43" s="55"/>
      <c r="O43" s="55"/>
      <c r="P43" s="55"/>
      <c r="Q43" s="55"/>
    </row>
    <row r="44" spans="1:17" s="23" customFormat="1" ht="15" thickBot="1">
      <c r="A44" s="33" t="s">
        <v>38</v>
      </c>
      <c r="B44" s="34">
        <v>268</v>
      </c>
      <c r="C44" s="35">
        <f>(B44-B40)/B40*100</f>
        <v>67.5</v>
      </c>
      <c r="D44" s="34">
        <v>153</v>
      </c>
      <c r="E44" s="34">
        <v>26</v>
      </c>
      <c r="F44" s="34">
        <v>4</v>
      </c>
      <c r="G44" s="34">
        <f t="shared" si="4"/>
        <v>451</v>
      </c>
      <c r="H44" s="54"/>
      <c r="I44" s="55"/>
      <c r="J44" s="55"/>
      <c r="K44" s="55"/>
      <c r="L44" s="55"/>
      <c r="M44" s="55"/>
      <c r="N44" s="55"/>
      <c r="O44" s="55"/>
      <c r="P44" s="55"/>
      <c r="Q44" s="55"/>
    </row>
    <row r="45" spans="1:17" s="23" customFormat="1" ht="15" thickBot="1">
      <c r="A45" s="33" t="s">
        <v>39</v>
      </c>
      <c r="B45" s="34">
        <v>305</v>
      </c>
      <c r="C45" s="35">
        <f>(B45-B40)/B40*100</f>
        <v>90.625</v>
      </c>
      <c r="D45" s="34">
        <v>130</v>
      </c>
      <c r="E45" s="34">
        <v>20</v>
      </c>
      <c r="F45" s="34">
        <v>4</v>
      </c>
      <c r="G45" s="34">
        <f t="shared" si="4"/>
        <v>459</v>
      </c>
      <c r="H45" s="54"/>
      <c r="I45" s="55"/>
      <c r="J45" s="55"/>
      <c r="K45" s="55"/>
      <c r="L45" s="55"/>
      <c r="M45" s="55"/>
      <c r="N45" s="55"/>
      <c r="O45" s="55"/>
      <c r="P45" s="55"/>
      <c r="Q45" s="55"/>
    </row>
    <row r="46" spans="1:17" s="23" customFormat="1" ht="15" thickBot="1">
      <c r="A46" s="33" t="s">
        <v>40</v>
      </c>
      <c r="B46" s="34">
        <v>337</v>
      </c>
      <c r="C46" s="37">
        <f>(B46-B40)/B40*100</f>
        <v>110.625</v>
      </c>
      <c r="D46" s="34">
        <v>120</v>
      </c>
      <c r="E46" s="34">
        <v>13</v>
      </c>
      <c r="F46" s="34">
        <v>3</v>
      </c>
      <c r="G46" s="34">
        <f t="shared" si="4"/>
        <v>473</v>
      </c>
      <c r="H46" s="54"/>
      <c r="I46" s="55"/>
      <c r="J46" s="55"/>
      <c r="K46" s="55"/>
      <c r="L46" s="55"/>
      <c r="M46" s="55"/>
      <c r="N46" s="55"/>
      <c r="O46" s="55"/>
      <c r="P46" s="55"/>
      <c r="Q46" s="55"/>
    </row>
    <row r="47" spans="1:17" s="23" customFormat="1" ht="15" thickBot="1">
      <c r="A47" s="33" t="s">
        <v>41</v>
      </c>
      <c r="B47" s="34">
        <v>362</v>
      </c>
      <c r="C47" s="37">
        <f>(B47-B40)/B40*100</f>
        <v>126.25</v>
      </c>
      <c r="D47" s="34">
        <v>114</v>
      </c>
      <c r="E47" s="34">
        <v>10</v>
      </c>
      <c r="F47" s="34">
        <v>3</v>
      </c>
      <c r="G47" s="34">
        <f t="shared" si="4"/>
        <v>489</v>
      </c>
      <c r="H47" s="54"/>
      <c r="I47" s="55"/>
      <c r="J47" s="55"/>
      <c r="K47" s="55"/>
      <c r="L47" s="55"/>
      <c r="M47" s="55"/>
      <c r="N47" s="55"/>
      <c r="O47" s="55"/>
      <c r="P47" s="55"/>
      <c r="Q47" s="55"/>
    </row>
    <row r="48" spans="1:17" s="23" customFormat="1" ht="15" thickBot="1">
      <c r="A48" s="34" t="s">
        <v>42</v>
      </c>
      <c r="B48" s="34">
        <v>371</v>
      </c>
      <c r="C48" s="38">
        <f>(B48-B40)/B40*100</f>
        <v>131.875</v>
      </c>
      <c r="D48" s="34">
        <v>96</v>
      </c>
      <c r="E48" s="34">
        <v>6</v>
      </c>
      <c r="F48" s="34">
        <v>3</v>
      </c>
      <c r="G48" s="34">
        <f t="shared" si="4"/>
        <v>476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s="23" customFormat="1" ht="15" thickBot="1">
      <c r="A49" s="34" t="s">
        <v>43</v>
      </c>
      <c r="B49" s="34">
        <v>391</v>
      </c>
      <c r="C49" s="38">
        <f>(B49-B40)/B40*100</f>
        <v>144.375</v>
      </c>
      <c r="D49" s="34">
        <v>84</v>
      </c>
      <c r="E49" s="34">
        <v>6</v>
      </c>
      <c r="F49" s="34">
        <v>2</v>
      </c>
      <c r="G49" s="34">
        <f>B49+D49+E49+F49</f>
        <v>483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s="23" customFormat="1" ht="15" thickBot="1">
      <c r="A50" s="34" t="s">
        <v>46</v>
      </c>
      <c r="B50" s="34">
        <v>406</v>
      </c>
      <c r="C50" s="38">
        <f>(B50-B40)/B40*100</f>
        <v>153.75</v>
      </c>
      <c r="D50" s="34">
        <v>76</v>
      </c>
      <c r="E50" s="34">
        <v>5</v>
      </c>
      <c r="F50" s="34">
        <v>2</v>
      </c>
      <c r="G50" s="34">
        <f>B50+D50+E50+F50</f>
        <v>489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s="23" customFormat="1" ht="15.75" customHeight="1" thickBot="1">
      <c r="A51" s="34" t="s">
        <v>48</v>
      </c>
      <c r="B51" s="34">
        <v>413</v>
      </c>
      <c r="C51" s="38">
        <f>(B51-B40)/B40*100</f>
        <v>158.125</v>
      </c>
      <c r="D51" s="34">
        <v>70</v>
      </c>
      <c r="E51" s="34">
        <v>5</v>
      </c>
      <c r="F51" s="34">
        <v>2</v>
      </c>
      <c r="G51" s="34">
        <f>B51+D51+E51+F51</f>
        <v>490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s="23" customFormat="1" ht="15" thickBot="1">
      <c r="A52" s="34" t="s">
        <v>50</v>
      </c>
      <c r="B52" s="34">
        <v>429</v>
      </c>
      <c r="C52" s="38">
        <f>(B52-B41)/B41*100</f>
        <v>147.97687861271675</v>
      </c>
      <c r="D52" s="34">
        <v>65</v>
      </c>
      <c r="E52" s="34">
        <v>2</v>
      </c>
      <c r="F52" s="34">
        <v>1</v>
      </c>
      <c r="G52" s="34">
        <f>B52+D52+E52+F52</f>
        <v>497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s="23" customFormat="1" ht="16.5">
      <c r="A53" s="20"/>
      <c r="B53" s="20"/>
      <c r="C53" s="20"/>
      <c r="D53" s="20"/>
      <c r="E53" s="20"/>
      <c r="F53" s="2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s="23" customFormat="1" ht="16.5">
      <c r="A54" s="20"/>
      <c r="B54" s="20"/>
      <c r="C54" s="20"/>
      <c r="D54" s="20"/>
      <c r="E54" s="20"/>
      <c r="F54" s="2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s="23" customFormat="1" ht="16.5">
      <c r="A55" s="20"/>
      <c r="B55" s="20"/>
      <c r="C55" s="20"/>
      <c r="D55" s="20"/>
      <c r="E55" s="20"/>
      <c r="F55" s="2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s="23" customFormat="1" ht="16.5">
      <c r="A56" s="20"/>
      <c r="B56" s="20"/>
      <c r="C56" s="20"/>
      <c r="D56" s="20"/>
      <c r="E56" s="20"/>
      <c r="F56" s="2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23" customFormat="1" ht="16.5">
      <c r="A57" s="20"/>
      <c r="B57" s="20"/>
      <c r="C57" s="20"/>
      <c r="D57" s="20"/>
      <c r="E57" s="20"/>
      <c r="F57" s="2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s="23" customFormat="1" ht="16.5">
      <c r="A58" s="20"/>
      <c r="B58" s="20"/>
      <c r="C58" s="20"/>
      <c r="D58" s="20"/>
      <c r="E58" s="20"/>
      <c r="F58" s="2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s="23" customFormat="1" ht="16.5">
      <c r="A59" s="20"/>
      <c r="B59" s="20"/>
      <c r="C59" s="20"/>
      <c r="D59" s="20"/>
      <c r="E59" s="20"/>
      <c r="F59" s="2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s="23" customFormat="1" ht="16.5">
      <c r="A60" s="20"/>
      <c r="B60" s="20"/>
      <c r="C60" s="20"/>
      <c r="D60" s="20"/>
      <c r="E60" s="20"/>
      <c r="F60" s="2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s="23" customFormat="1" ht="16.5">
      <c r="A61" s="20"/>
      <c r="B61" s="20"/>
      <c r="C61" s="20"/>
      <c r="D61" s="20"/>
      <c r="E61" s="20"/>
      <c r="F61" s="2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s="23" customFormat="1" ht="16.5">
      <c r="A62" s="20"/>
      <c r="B62" s="20"/>
      <c r="C62" s="20"/>
      <c r="D62" s="20"/>
      <c r="E62" s="20"/>
      <c r="F62" s="2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23" customFormat="1" ht="16.5">
      <c r="A63" s="20"/>
      <c r="B63" s="20"/>
      <c r="C63" s="20"/>
      <c r="D63" s="20"/>
      <c r="E63" s="20"/>
      <c r="F63" s="2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s="23" customFormat="1" ht="16.5">
      <c r="A64" s="20"/>
      <c r="B64" s="20"/>
      <c r="C64" s="20"/>
      <c r="D64" s="20"/>
      <c r="E64" s="20"/>
      <c r="F64" s="2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s="23" customFormat="1" ht="16.5">
      <c r="A65" s="20"/>
      <c r="B65" s="20"/>
      <c r="C65" s="20"/>
      <c r="D65" s="20"/>
      <c r="E65" s="20"/>
      <c r="F65" s="2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s="23" customFormat="1" ht="16.5">
      <c r="A66" s="20"/>
      <c r="B66" s="20"/>
      <c r="C66" s="20"/>
      <c r="D66" s="20"/>
      <c r="E66" s="20"/>
      <c r="F66" s="2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s="23" customFormat="1" ht="16.5">
      <c r="A67" s="20"/>
      <c r="B67" s="20"/>
      <c r="C67" s="20"/>
      <c r="D67" s="20"/>
      <c r="E67" s="20"/>
      <c r="F67" s="2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s="23" customFormat="1" ht="16.5">
      <c r="A68" s="20"/>
      <c r="B68" s="20"/>
      <c r="C68" s="20"/>
      <c r="D68" s="20"/>
      <c r="E68" s="20"/>
      <c r="F68" s="2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23" customFormat="1" ht="22.5" customHeight="1">
      <c r="A69" s="20"/>
      <c r="B69" s="20"/>
      <c r="C69" s="20"/>
      <c r="D69" s="20"/>
      <c r="E69" s="20"/>
      <c r="F69" s="2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s="23" customFormat="1" ht="16.5" customHeight="1">
      <c r="A70" s="20"/>
      <c r="B70" s="20"/>
      <c r="C70" s="20"/>
      <c r="D70" s="20"/>
      <c r="E70" s="20"/>
      <c r="F70" s="2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ht="16.5" customHeight="1"/>
  </sheetData>
  <sheetProtection/>
  <mergeCells count="15">
    <mergeCell ref="P9:Q9"/>
    <mergeCell ref="P11:Q11"/>
    <mergeCell ref="P12:Q12"/>
    <mergeCell ref="H40:Q47"/>
    <mergeCell ref="P13:Q13"/>
    <mergeCell ref="P2:Q2"/>
    <mergeCell ref="P3:Q3"/>
    <mergeCell ref="P4:Q4"/>
    <mergeCell ref="P5:Q5"/>
    <mergeCell ref="P10:Q10"/>
    <mergeCell ref="P15:Q15"/>
    <mergeCell ref="P14:Q14"/>
    <mergeCell ref="P6:Q6"/>
    <mergeCell ref="P7:Q7"/>
    <mergeCell ref="P8:Q8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2012-03-28T02:30:08Z</cp:lastPrinted>
  <dcterms:created xsi:type="dcterms:W3CDTF">2006-01-06T07:16:43Z</dcterms:created>
  <dcterms:modified xsi:type="dcterms:W3CDTF">2012-03-28T02:38:00Z</dcterms:modified>
  <cp:category/>
  <cp:version/>
  <cp:contentType/>
  <cp:contentStatus/>
</cp:coreProperties>
</file>