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120" windowHeight="6780" activeTab="0"/>
  </bookViews>
  <sheets>
    <sheet name="99-2(日大)" sheetId="1" r:id="rId1"/>
    <sheet name="99-2(日碩)" sheetId="2" r:id="rId2"/>
    <sheet name="99-2(日博)" sheetId="3" r:id="rId3"/>
    <sheet name="總合計表" sheetId="4" r:id="rId4"/>
  </sheets>
  <definedNames/>
  <calcPr fullCalcOnLoad="1"/>
</workbook>
</file>

<file path=xl/sharedStrings.xml><?xml version="1.0" encoding="utf-8"?>
<sst xmlns="http://schemas.openxmlformats.org/spreadsheetml/2006/main" count="331" uniqueCount="158">
  <si>
    <t>學系（所）</t>
  </si>
  <si>
    <t>合計</t>
  </si>
  <si>
    <t>男</t>
  </si>
  <si>
    <t>女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</si>
  <si>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</si>
  <si>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</si>
  <si>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</si>
  <si>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</si>
  <si>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</si>
  <si>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</si>
  <si>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</si>
  <si>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</si>
  <si>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林產科學暨家具工程學系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</si>
  <si>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</si>
  <si>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</si>
  <si>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</si>
  <si>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</si>
  <si>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</si>
  <si>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</si>
  <si>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</si>
  <si>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幼兒教育學系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</si>
  <si>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</si>
  <si>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</si>
  <si>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生物事業管理學系                                  </t>
  </si>
  <si>
    <t xml:space="preserve">企業管理學系                                      </t>
  </si>
  <si>
    <t xml:space="preserve">財務金融學系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</si>
  <si>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</si>
  <si>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</si>
  <si>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應用數學系                                        </t>
  </si>
  <si>
    <t xml:space="preserve">應用化學系                                        </t>
  </si>
  <si>
    <t xml:space="preserve">電機工程學系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</si>
  <si>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</si>
  <si>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</si>
  <si>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教育學系                                          </t>
  </si>
  <si>
    <t xml:space="preserve">特殊教育學系                                      </t>
  </si>
  <si>
    <t xml:space="preserve">數位學習設計與管理學系                            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</si>
  <si>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</si>
  <si>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</si>
  <si>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</si>
  <si>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音樂學系                                          </t>
  </si>
  <si>
    <t xml:space="preserve">應用經濟學系                                      </t>
  </si>
  <si>
    <t xml:space="preserve">資訊管理學系                                      </t>
  </si>
  <si>
    <t>1年級</t>
  </si>
  <si>
    <t>2年級</t>
  </si>
  <si>
    <t>3年級</t>
  </si>
  <si>
    <t>4年級</t>
  </si>
  <si>
    <t>小計</t>
  </si>
  <si>
    <t>合計</t>
  </si>
  <si>
    <t>男</t>
  </si>
  <si>
    <t>女</t>
  </si>
  <si>
    <t>5年級</t>
  </si>
  <si>
    <t xml:space="preserve">農藝學系碩士班                                    </t>
  </si>
  <si>
    <t xml:space="preserve">林產科學暨家具工程學系碩士班                      </t>
  </si>
  <si>
    <t xml:space="preserve">獸醫學系碩士班                                    </t>
  </si>
  <si>
    <t xml:space="preserve">生物農業科技學系碩士班                            </t>
  </si>
  <si>
    <t xml:space="preserve">動物科學系碩士班                                  </t>
  </si>
  <si>
    <t xml:space="preserve">園藝學系碩士班                                    </t>
  </si>
  <si>
    <t xml:space="preserve">森林暨自然資源學系碩士班                          </t>
  </si>
  <si>
    <t xml:space="preserve">農業生物技術研究所碩士班                          </t>
  </si>
  <si>
    <t xml:space="preserve">應用化學系碩士班                                  </t>
  </si>
  <si>
    <t xml:space="preserve">資訊工程學系碩士班                                </t>
  </si>
  <si>
    <t xml:space="preserve">應用數學系碩士班                                  </t>
  </si>
  <si>
    <t xml:space="preserve">生物機電工程學系碩士班                            </t>
  </si>
  <si>
    <t xml:space="preserve">土木與水資源工程學系碩士班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</si>
  <si>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</si>
  <si>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</si>
  <si>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</si>
  <si>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</si>
  <si>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輔導與諮商學系碩士班                              </t>
  </si>
  <si>
    <t xml:space="preserve">特殊教育學系碩士班                                </t>
  </si>
  <si>
    <t xml:space="preserve">幼兒教育學系碩士班                                </t>
  </si>
  <si>
    <t xml:space="preserve">教育行政與政策發展研究所碩士班                    </t>
  </si>
  <si>
    <t xml:space="preserve">數位學習設計與管理學系碩士班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</si>
  <si>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</si>
  <si>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</si>
  <si>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</si>
  <si>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應用經濟學系碩士班                                </t>
  </si>
  <si>
    <t xml:space="preserve">資訊管理學系碩士班                                </t>
  </si>
  <si>
    <t xml:space="preserve">生物事業管理學系碩士班                            </t>
  </si>
  <si>
    <t xml:space="preserve">觀光休閒管理研究所碩士班                          </t>
  </si>
  <si>
    <t>全校合計</t>
  </si>
  <si>
    <t>1年級</t>
  </si>
  <si>
    <t>6年級</t>
  </si>
  <si>
    <t>7年級</t>
  </si>
  <si>
    <t>合計</t>
  </si>
  <si>
    <t xml:space="preserve">資訊工程學系博士班                                </t>
  </si>
  <si>
    <t xml:space="preserve">應用化學系博士班                                  </t>
  </si>
  <si>
    <t xml:space="preserve">食品科學系博士班                                  </t>
  </si>
  <si>
    <t xml:space="preserve">觀光休閒管理研究所博士班                          </t>
  </si>
  <si>
    <t>獨立所</t>
  </si>
  <si>
    <t>碩士班</t>
  </si>
  <si>
    <t>博士班</t>
  </si>
  <si>
    <t>學士班</t>
  </si>
  <si>
    <t>合校合計</t>
  </si>
  <si>
    <t>學士班</t>
  </si>
  <si>
    <t>碩士班</t>
  </si>
  <si>
    <t>博士班</t>
  </si>
  <si>
    <t>博士班合計</t>
  </si>
  <si>
    <t xml:space="preserve">教育學系碩士班                                    </t>
  </si>
  <si>
    <t xml:space="preserve">數理教育研究所碩士班                              </t>
  </si>
  <si>
    <t xml:space="preserve">企業管理學系碩士班                                </t>
  </si>
  <si>
    <t>1年級</t>
  </si>
  <si>
    <t>延畢生</t>
  </si>
  <si>
    <t>合計</t>
  </si>
  <si>
    <t>全校合計</t>
  </si>
  <si>
    <t>學士班</t>
  </si>
  <si>
    <t>碩士班</t>
  </si>
  <si>
    <t>博士班</t>
  </si>
  <si>
    <t>合校合計</t>
  </si>
  <si>
    <t>碩士班</t>
  </si>
  <si>
    <t>99 學年度第2 學期日間部學士班註冊人數統計表</t>
  </si>
  <si>
    <r>
      <t>99-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合計</t>
    </r>
  </si>
  <si>
    <t xml:space="preserve">動物科學系                                        </t>
  </si>
  <si>
    <t xml:space="preserve">電子物理學系                                      </t>
  </si>
  <si>
    <t>理工學院</t>
  </si>
  <si>
    <t xml:space="preserve">微生物免疫與生物藥學系                            </t>
  </si>
  <si>
    <t xml:space="preserve">自然科學教育學系                                  </t>
  </si>
  <si>
    <t xml:space="preserve">視覺藝術學系                                      </t>
  </si>
  <si>
    <t xml:space="preserve">管理學院學士學位學程                              </t>
  </si>
  <si>
    <t>99學年度第2學期日間部碩士班註冊人數統計表</t>
  </si>
  <si>
    <t>99-2合計</t>
  </si>
  <si>
    <t xml:space="preserve">電子物理學系碩士班                                </t>
  </si>
  <si>
    <t xml:space="preserve">光電暨固態電子研究所碩士班                        </t>
  </si>
  <si>
    <t xml:space="preserve">資訊工程研究所碩士班                              </t>
  </si>
  <si>
    <t xml:space="preserve">微生物免疫與生物藥學系碩士班                      </t>
  </si>
  <si>
    <t xml:space="preserve">生物醫藥科學研究所碩士班                          </t>
  </si>
  <si>
    <t xml:space="preserve">體育學系碩士班                                    </t>
  </si>
  <si>
    <t xml:space="preserve">教育科技研究所碩士班                              </t>
  </si>
  <si>
    <t xml:space="preserve">國民教育研究所碩士班                              </t>
  </si>
  <si>
    <t xml:space="preserve">家庭教育與諮商研究所碩士班                        </t>
  </si>
  <si>
    <t xml:space="preserve">數學教育研究所碩士班                              </t>
  </si>
  <si>
    <t xml:space="preserve">科學教育研究所碩士班                              </t>
  </si>
  <si>
    <t xml:space="preserve">視覺藝術學系碩士班                                </t>
  </si>
  <si>
    <t xml:space="preserve">音樂學系碩士班                                    </t>
  </si>
  <si>
    <t xml:space="preserve">視覺藝術研究所碩士班                              </t>
  </si>
  <si>
    <t xml:space="preserve">音樂與表演藝術研究所                              </t>
  </si>
  <si>
    <t xml:space="preserve">運輸與物流工程研究所碩士班                        </t>
  </si>
  <si>
    <t xml:space="preserve">管理研究所碩士班                                  </t>
  </si>
  <si>
    <t xml:space="preserve">行銷與流通管理研究所碩士班                        </t>
  </si>
  <si>
    <t xml:space="preserve">行銷與運籌研究所碩士班                            </t>
  </si>
  <si>
    <t>99學年度第2學期日間部博士班註冊人數統計表</t>
  </si>
  <si>
    <t xml:space="preserve">公共政策研究所碩士班                              </t>
  </si>
  <si>
    <t xml:space="preserve">農業科學博士學位學程                              </t>
  </si>
  <si>
    <t xml:space="preserve">國民教育研究所博士班                              </t>
  </si>
  <si>
    <t xml:space="preserve">管理研究所博士班                                  </t>
  </si>
  <si>
    <t>企業管理學系博士班不分組</t>
  </si>
  <si>
    <t>教育學系博士班不分組</t>
  </si>
  <si>
    <t>管理學院</t>
  </si>
  <si>
    <t>人文藝術學院</t>
  </si>
  <si>
    <t>師範學院</t>
  </si>
  <si>
    <t>生命科學院</t>
  </si>
  <si>
    <t>碩士班合計</t>
  </si>
  <si>
    <t>虛擬學院</t>
  </si>
  <si>
    <t>學士班合計</t>
  </si>
  <si>
    <r>
      <t xml:space="preserve">統計日期: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年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 xml:space="preserve"> 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日</t>
    </r>
  </si>
  <si>
    <t>統計日期:100年 4月1日</t>
  </si>
  <si>
    <t>992註冊人數統計</t>
  </si>
  <si>
    <t>992註冊人數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</si>
</sst>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b/>
      <sz val="6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8"/>
      <name val="新細明體"/>
      <family val="1"/>
    </font>
    <font>
      <b/>
      <sz val="8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shrinkToFit="1"/>
    </xf>
    <xf numFmtId="0" fontId="0" fillId="0" borderId="7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V66"/>
  <sheetViews>
    <sheetView tabSelected="1" workbookViewId="0" topLeftCell="T1">
      <selection activeCell="C65" sqref="C65"/>
    </sheetView>
  </sheetViews>
  <sheetFormatPr defaultColWidth="9.00390625" defaultRowHeight="16.5"/>
  <cols>
    <col min="1" max="1" width="16.00390625" style="15" customWidth="1"/>
    <col min="2" max="4" width="3.875" style="11" customWidth="1"/>
    <col min="5" max="5" width="3.875" style="12" customWidth="1"/>
    <col min="6" max="22" width="3.875" style="11" customWidth="1"/>
    <col min="23" max="16384" width="9.00390625" style="1" customWidth="1"/>
  </cols>
  <sheetData>
    <row r="1" spans="1:22" ht="32.25" customHeight="1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83"/>
      <c r="P1" s="83"/>
      <c r="Q1" s="81" t="s">
        <v>154</v>
      </c>
      <c r="R1" s="81"/>
      <c r="S1" s="81"/>
      <c r="T1" s="81"/>
      <c r="U1" s="81"/>
      <c r="V1" s="81"/>
    </row>
    <row r="2" spans="1:22" ht="15.75" customHeight="1">
      <c r="A2" s="87" t="s">
        <v>0</v>
      </c>
      <c r="B2" s="80" t="s">
        <v>111</v>
      </c>
      <c r="C2" s="80"/>
      <c r="D2" s="80"/>
      <c r="E2" s="80" t="s">
        <v>101</v>
      </c>
      <c r="F2" s="80"/>
      <c r="G2" s="80"/>
      <c r="H2" s="80" t="s">
        <v>43</v>
      </c>
      <c r="I2" s="80"/>
      <c r="J2" s="80"/>
      <c r="K2" s="80" t="s">
        <v>44</v>
      </c>
      <c r="L2" s="80"/>
      <c r="M2" s="80"/>
      <c r="N2" s="80" t="s">
        <v>45</v>
      </c>
      <c r="O2" s="80"/>
      <c r="P2" s="80"/>
      <c r="Q2" s="80" t="s">
        <v>50</v>
      </c>
      <c r="R2" s="80"/>
      <c r="S2" s="80"/>
      <c r="T2" s="80" t="s">
        <v>102</v>
      </c>
      <c r="U2" s="80"/>
      <c r="V2" s="80"/>
    </row>
    <row r="3" spans="1:22" ht="15.75" customHeight="1">
      <c r="A3" s="87"/>
      <c r="B3" s="34" t="s">
        <v>103</v>
      </c>
      <c r="C3" s="34" t="s">
        <v>2</v>
      </c>
      <c r="D3" s="34" t="s">
        <v>3</v>
      </c>
      <c r="E3" s="34" t="s">
        <v>1</v>
      </c>
      <c r="F3" s="34" t="s">
        <v>2</v>
      </c>
      <c r="G3" s="34" t="s">
        <v>3</v>
      </c>
      <c r="H3" s="34" t="s">
        <v>1</v>
      </c>
      <c r="I3" s="34" t="s">
        <v>2</v>
      </c>
      <c r="J3" s="34" t="s">
        <v>3</v>
      </c>
      <c r="K3" s="34" t="s">
        <v>1</v>
      </c>
      <c r="L3" s="34" t="s">
        <v>2</v>
      </c>
      <c r="M3" s="34" t="s">
        <v>3</v>
      </c>
      <c r="N3" s="34" t="s">
        <v>1</v>
      </c>
      <c r="O3" s="34" t="s">
        <v>2</v>
      </c>
      <c r="P3" s="34" t="s">
        <v>3</v>
      </c>
      <c r="Q3" s="34" t="s">
        <v>1</v>
      </c>
      <c r="R3" s="34" t="s">
        <v>2</v>
      </c>
      <c r="S3" s="34" t="s">
        <v>3</v>
      </c>
      <c r="T3" s="34" t="s">
        <v>1</v>
      </c>
      <c r="U3" s="35" t="s">
        <v>48</v>
      </c>
      <c r="V3" s="35" t="s">
        <v>49</v>
      </c>
    </row>
    <row r="4" spans="1:22" ht="18" customHeight="1">
      <c r="A4" s="36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8"/>
    </row>
    <row r="5" spans="1:22" s="4" customFormat="1" ht="12" customHeight="1">
      <c r="A5" s="32" t="s">
        <v>10</v>
      </c>
      <c r="B5" s="39">
        <f>SUM(D5,C5)</f>
        <v>223</v>
      </c>
      <c r="C5" s="39">
        <f>SUM(F5,I5,L5,O5,R5,U5)</f>
        <v>126</v>
      </c>
      <c r="D5" s="39">
        <f>SUM(G5,J5,M5,P5,S5,V5)</f>
        <v>97</v>
      </c>
      <c r="E5" s="40">
        <f>SUM(G5,F5)</f>
        <v>53</v>
      </c>
      <c r="F5" s="40">
        <v>28</v>
      </c>
      <c r="G5" s="40">
        <v>25</v>
      </c>
      <c r="H5" s="40">
        <f>SUM(J5,I5)</f>
        <v>57</v>
      </c>
      <c r="I5" s="40">
        <v>33</v>
      </c>
      <c r="J5" s="40">
        <v>24</v>
      </c>
      <c r="K5" s="40">
        <f>SUM(M5,L5)</f>
        <v>53</v>
      </c>
      <c r="L5" s="40">
        <v>29</v>
      </c>
      <c r="M5" s="40">
        <v>24</v>
      </c>
      <c r="N5" s="40">
        <f>SUM(P5,O5)</f>
        <v>57</v>
      </c>
      <c r="O5" s="40">
        <v>34</v>
      </c>
      <c r="P5" s="40">
        <v>23</v>
      </c>
      <c r="Q5" s="40">
        <f>SUM(S5,R5)</f>
        <v>0</v>
      </c>
      <c r="R5" s="40">
        <v>0</v>
      </c>
      <c r="S5" s="40">
        <v>0</v>
      </c>
      <c r="T5" s="75">
        <f>SUM(U5,V5)</f>
        <v>3</v>
      </c>
      <c r="U5" s="75">
        <v>2</v>
      </c>
      <c r="V5" s="75">
        <v>1</v>
      </c>
    </row>
    <row r="6" spans="1:22" s="4" customFormat="1" ht="12" customHeight="1">
      <c r="A6" s="32" t="s">
        <v>11</v>
      </c>
      <c r="B6" s="39">
        <f aca="true" t="shared" si="0" ref="B6:B52">SUM(D6,C6)</f>
        <v>212</v>
      </c>
      <c r="C6" s="39">
        <f aca="true" t="shared" si="1" ref="C6:C52">SUM(F6,I6,L6,O6,R6,U6)</f>
        <v>100</v>
      </c>
      <c r="D6" s="39">
        <f aca="true" t="shared" si="2" ref="D6:D52">SUM(G6,J6,M6,P6,S6,V6)</f>
        <v>112</v>
      </c>
      <c r="E6" s="40">
        <f aca="true" t="shared" si="3" ref="E6:E52">SUM(G6,F6)</f>
        <v>50</v>
      </c>
      <c r="F6" s="40">
        <v>25</v>
      </c>
      <c r="G6" s="40">
        <v>25</v>
      </c>
      <c r="H6" s="40">
        <f aca="true" t="shared" si="4" ref="H6:H52">SUM(J6,I6)</f>
        <v>52</v>
      </c>
      <c r="I6" s="40">
        <v>22</v>
      </c>
      <c r="J6" s="40">
        <v>30</v>
      </c>
      <c r="K6" s="40">
        <f aca="true" t="shared" si="5" ref="K6:K52">SUM(M6,L6)</f>
        <v>53</v>
      </c>
      <c r="L6" s="40">
        <v>28</v>
      </c>
      <c r="M6" s="40">
        <v>25</v>
      </c>
      <c r="N6" s="40">
        <f aca="true" t="shared" si="6" ref="N6:N52">SUM(P6,O6)</f>
        <v>55</v>
      </c>
      <c r="O6" s="40">
        <v>23</v>
      </c>
      <c r="P6" s="40">
        <v>32</v>
      </c>
      <c r="Q6" s="40">
        <f aca="true" t="shared" si="7" ref="Q6:Q52">SUM(S6,R6)</f>
        <v>0</v>
      </c>
      <c r="R6" s="40">
        <v>0</v>
      </c>
      <c r="S6" s="40">
        <v>0</v>
      </c>
      <c r="T6" s="75">
        <f aca="true" t="shared" si="8" ref="T6:T52">SUM(U6,V6)</f>
        <v>2</v>
      </c>
      <c r="U6" s="75">
        <v>2</v>
      </c>
      <c r="V6" s="75">
        <v>0</v>
      </c>
    </row>
    <row r="7" spans="1:22" s="4" customFormat="1" ht="12" customHeight="1">
      <c r="A7" s="32" t="s">
        <v>12</v>
      </c>
      <c r="B7" s="39">
        <f t="shared" si="0"/>
        <v>180</v>
      </c>
      <c r="C7" s="39">
        <f t="shared" si="1"/>
        <v>121</v>
      </c>
      <c r="D7" s="39">
        <f t="shared" si="2"/>
        <v>59</v>
      </c>
      <c r="E7" s="40">
        <f t="shared" si="3"/>
        <v>49</v>
      </c>
      <c r="F7" s="40">
        <v>35</v>
      </c>
      <c r="G7" s="40">
        <v>14</v>
      </c>
      <c r="H7" s="40">
        <f t="shared" si="4"/>
        <v>44</v>
      </c>
      <c r="I7" s="40">
        <v>29</v>
      </c>
      <c r="J7" s="40">
        <v>15</v>
      </c>
      <c r="K7" s="40">
        <f t="shared" si="5"/>
        <v>41</v>
      </c>
      <c r="L7" s="40">
        <v>25</v>
      </c>
      <c r="M7" s="40">
        <v>16</v>
      </c>
      <c r="N7" s="40">
        <f t="shared" si="6"/>
        <v>44</v>
      </c>
      <c r="O7" s="40">
        <v>31</v>
      </c>
      <c r="P7" s="40">
        <v>13</v>
      </c>
      <c r="Q7" s="40">
        <f t="shared" si="7"/>
        <v>0</v>
      </c>
      <c r="R7" s="40">
        <v>0</v>
      </c>
      <c r="S7" s="40">
        <v>0</v>
      </c>
      <c r="T7" s="75">
        <f t="shared" si="8"/>
        <v>2</v>
      </c>
      <c r="U7" s="75">
        <v>1</v>
      </c>
      <c r="V7" s="75">
        <v>1</v>
      </c>
    </row>
    <row r="8" spans="1:22" s="4" customFormat="1" ht="12" customHeight="1">
      <c r="A8" s="32" t="s">
        <v>13</v>
      </c>
      <c r="B8" s="39">
        <f t="shared" si="0"/>
        <v>230</v>
      </c>
      <c r="C8" s="39">
        <f t="shared" si="1"/>
        <v>118</v>
      </c>
      <c r="D8" s="39">
        <f t="shared" si="2"/>
        <v>112</v>
      </c>
      <c r="E8" s="40">
        <f t="shared" si="3"/>
        <v>40</v>
      </c>
      <c r="F8" s="40">
        <v>23</v>
      </c>
      <c r="G8" s="40">
        <v>17</v>
      </c>
      <c r="H8" s="40">
        <f t="shared" si="4"/>
        <v>49</v>
      </c>
      <c r="I8" s="40">
        <v>20</v>
      </c>
      <c r="J8" s="40">
        <v>29</v>
      </c>
      <c r="K8" s="40">
        <f t="shared" si="5"/>
        <v>46</v>
      </c>
      <c r="L8" s="40">
        <v>22</v>
      </c>
      <c r="M8" s="40">
        <v>24</v>
      </c>
      <c r="N8" s="40">
        <f t="shared" si="6"/>
        <v>45</v>
      </c>
      <c r="O8" s="40">
        <v>21</v>
      </c>
      <c r="P8" s="40">
        <v>24</v>
      </c>
      <c r="Q8" s="40">
        <f t="shared" si="7"/>
        <v>48</v>
      </c>
      <c r="R8" s="40">
        <v>30</v>
      </c>
      <c r="S8" s="40">
        <v>18</v>
      </c>
      <c r="T8" s="75">
        <f t="shared" si="8"/>
        <v>2</v>
      </c>
      <c r="U8" s="75">
        <v>2</v>
      </c>
      <c r="V8" s="75">
        <v>0</v>
      </c>
    </row>
    <row r="9" spans="1:22" s="4" customFormat="1" ht="12" customHeight="1">
      <c r="A9" s="32" t="s">
        <v>26</v>
      </c>
      <c r="B9" s="39">
        <f t="shared" si="0"/>
        <v>213</v>
      </c>
      <c r="C9" s="39">
        <f t="shared" si="1"/>
        <v>119</v>
      </c>
      <c r="D9" s="39">
        <f t="shared" si="2"/>
        <v>94</v>
      </c>
      <c r="E9" s="40">
        <f t="shared" si="3"/>
        <v>51</v>
      </c>
      <c r="F9" s="40">
        <v>26</v>
      </c>
      <c r="G9" s="40">
        <v>25</v>
      </c>
      <c r="H9" s="40">
        <f t="shared" si="4"/>
        <v>55</v>
      </c>
      <c r="I9" s="40">
        <v>31</v>
      </c>
      <c r="J9" s="40">
        <v>24</v>
      </c>
      <c r="K9" s="40">
        <f t="shared" si="5"/>
        <v>52</v>
      </c>
      <c r="L9" s="40">
        <v>33</v>
      </c>
      <c r="M9" s="40">
        <v>19</v>
      </c>
      <c r="N9" s="40">
        <f t="shared" si="6"/>
        <v>52</v>
      </c>
      <c r="O9" s="40">
        <v>27</v>
      </c>
      <c r="P9" s="40">
        <v>25</v>
      </c>
      <c r="Q9" s="40">
        <f t="shared" si="7"/>
        <v>0</v>
      </c>
      <c r="R9" s="40">
        <v>0</v>
      </c>
      <c r="S9" s="40">
        <v>0</v>
      </c>
      <c r="T9" s="75">
        <f t="shared" si="8"/>
        <v>3</v>
      </c>
      <c r="U9" s="75">
        <v>2</v>
      </c>
      <c r="V9" s="75">
        <v>1</v>
      </c>
    </row>
    <row r="10" spans="1:22" s="4" customFormat="1" ht="12" customHeight="1">
      <c r="A10" s="41" t="s">
        <v>27</v>
      </c>
      <c r="B10" s="39">
        <f t="shared" si="0"/>
        <v>190</v>
      </c>
      <c r="C10" s="39">
        <f t="shared" si="1"/>
        <v>58</v>
      </c>
      <c r="D10" s="39">
        <f t="shared" si="2"/>
        <v>132</v>
      </c>
      <c r="E10" s="40">
        <f t="shared" si="3"/>
        <v>47</v>
      </c>
      <c r="F10" s="42">
        <v>17</v>
      </c>
      <c r="G10" s="42">
        <v>30</v>
      </c>
      <c r="H10" s="40">
        <f t="shared" si="4"/>
        <v>47</v>
      </c>
      <c r="I10" s="42">
        <v>12</v>
      </c>
      <c r="J10" s="42">
        <v>35</v>
      </c>
      <c r="K10" s="40">
        <f t="shared" si="5"/>
        <v>45</v>
      </c>
      <c r="L10" s="42">
        <v>19</v>
      </c>
      <c r="M10" s="42">
        <v>26</v>
      </c>
      <c r="N10" s="40">
        <f t="shared" si="6"/>
        <v>50</v>
      </c>
      <c r="O10" s="42">
        <v>10</v>
      </c>
      <c r="P10" s="42">
        <v>40</v>
      </c>
      <c r="Q10" s="40">
        <f t="shared" si="7"/>
        <v>0</v>
      </c>
      <c r="R10" s="42">
        <v>0</v>
      </c>
      <c r="S10" s="42">
        <v>0</v>
      </c>
      <c r="T10" s="75">
        <f t="shared" si="8"/>
        <v>1</v>
      </c>
      <c r="U10" s="75">
        <v>0</v>
      </c>
      <c r="V10" s="75">
        <v>1</v>
      </c>
    </row>
    <row r="11" spans="1:22" s="4" customFormat="1" ht="12" customHeight="1">
      <c r="A11" s="41" t="s">
        <v>14</v>
      </c>
      <c r="B11" s="39">
        <f t="shared" si="0"/>
        <v>200</v>
      </c>
      <c r="C11" s="39">
        <f t="shared" si="1"/>
        <v>115</v>
      </c>
      <c r="D11" s="39">
        <f t="shared" si="2"/>
        <v>85</v>
      </c>
      <c r="E11" s="40">
        <f t="shared" si="3"/>
        <v>52</v>
      </c>
      <c r="F11" s="42">
        <v>25</v>
      </c>
      <c r="G11" s="42">
        <v>27</v>
      </c>
      <c r="H11" s="40">
        <f t="shared" si="4"/>
        <v>56</v>
      </c>
      <c r="I11" s="42">
        <v>35</v>
      </c>
      <c r="J11" s="42">
        <v>21</v>
      </c>
      <c r="K11" s="40">
        <f t="shared" si="5"/>
        <v>44</v>
      </c>
      <c r="L11" s="42">
        <v>25</v>
      </c>
      <c r="M11" s="42">
        <v>19</v>
      </c>
      <c r="N11" s="40">
        <f t="shared" si="6"/>
        <v>46</v>
      </c>
      <c r="O11" s="42">
        <v>29</v>
      </c>
      <c r="P11" s="42">
        <v>17</v>
      </c>
      <c r="Q11" s="40">
        <f t="shared" si="7"/>
        <v>0</v>
      </c>
      <c r="R11" s="42">
        <v>0</v>
      </c>
      <c r="S11" s="42">
        <v>0</v>
      </c>
      <c r="T11" s="75">
        <f t="shared" si="8"/>
        <v>2</v>
      </c>
      <c r="U11" s="75">
        <v>1</v>
      </c>
      <c r="V11" s="75">
        <v>1</v>
      </c>
    </row>
    <row r="12" spans="1:22" s="4" customFormat="1" ht="12" customHeight="1">
      <c r="A12" s="32" t="s">
        <v>112</v>
      </c>
      <c r="B12" s="39">
        <f t="shared" si="0"/>
        <v>216</v>
      </c>
      <c r="C12" s="39">
        <f t="shared" si="1"/>
        <v>101</v>
      </c>
      <c r="D12" s="39">
        <f t="shared" si="2"/>
        <v>115</v>
      </c>
      <c r="E12" s="40">
        <f t="shared" si="3"/>
        <v>49</v>
      </c>
      <c r="F12" s="40">
        <v>21</v>
      </c>
      <c r="G12" s="40">
        <v>28</v>
      </c>
      <c r="H12" s="40">
        <f t="shared" si="4"/>
        <v>52</v>
      </c>
      <c r="I12" s="40">
        <v>20</v>
      </c>
      <c r="J12" s="40">
        <v>32</v>
      </c>
      <c r="K12" s="40">
        <f t="shared" si="5"/>
        <v>58</v>
      </c>
      <c r="L12" s="40">
        <v>32</v>
      </c>
      <c r="M12" s="40">
        <v>26</v>
      </c>
      <c r="N12" s="40">
        <f t="shared" si="6"/>
        <v>55</v>
      </c>
      <c r="O12" s="40">
        <v>27</v>
      </c>
      <c r="P12" s="40">
        <v>28</v>
      </c>
      <c r="Q12" s="40">
        <f t="shared" si="7"/>
        <v>0</v>
      </c>
      <c r="R12" s="40">
        <v>0</v>
      </c>
      <c r="S12" s="40">
        <v>0</v>
      </c>
      <c r="T12" s="75">
        <f t="shared" si="8"/>
        <v>2</v>
      </c>
      <c r="U12" s="75">
        <v>1</v>
      </c>
      <c r="V12" s="75">
        <v>1</v>
      </c>
    </row>
    <row r="13" spans="1:22" s="4" customFormat="1" ht="12" customHeight="1">
      <c r="A13" s="32"/>
      <c r="B13" s="39">
        <f t="shared" si="0"/>
        <v>1664</v>
      </c>
      <c r="C13" s="39">
        <f>SUM(C5:C12)</f>
        <v>858</v>
      </c>
      <c r="D13" s="39">
        <f>SUM(D5:D12)</f>
        <v>806</v>
      </c>
      <c r="E13" s="40">
        <f t="shared" si="3"/>
        <v>391</v>
      </c>
      <c r="F13" s="40">
        <f>SUM(F5:F12)</f>
        <v>200</v>
      </c>
      <c r="G13" s="40">
        <f>SUM(G5:G12)</f>
        <v>191</v>
      </c>
      <c r="H13" s="40">
        <f t="shared" si="4"/>
        <v>412</v>
      </c>
      <c r="I13" s="40">
        <f>SUM(I5:I12)</f>
        <v>202</v>
      </c>
      <c r="J13" s="40">
        <f aca="true" t="shared" si="9" ref="J13:V13">SUM(J5:J12)</f>
        <v>210</v>
      </c>
      <c r="K13" s="40">
        <f t="shared" si="9"/>
        <v>392</v>
      </c>
      <c r="L13" s="40">
        <f t="shared" si="9"/>
        <v>213</v>
      </c>
      <c r="M13" s="40">
        <f t="shared" si="9"/>
        <v>179</v>
      </c>
      <c r="N13" s="40">
        <f t="shared" si="9"/>
        <v>404</v>
      </c>
      <c r="O13" s="40">
        <f t="shared" si="9"/>
        <v>202</v>
      </c>
      <c r="P13" s="40">
        <f t="shared" si="9"/>
        <v>202</v>
      </c>
      <c r="Q13" s="40">
        <f t="shared" si="9"/>
        <v>48</v>
      </c>
      <c r="R13" s="40">
        <f t="shared" si="9"/>
        <v>30</v>
      </c>
      <c r="S13" s="40">
        <f t="shared" si="9"/>
        <v>18</v>
      </c>
      <c r="T13" s="40">
        <f t="shared" si="9"/>
        <v>17</v>
      </c>
      <c r="U13" s="40">
        <f t="shared" si="9"/>
        <v>11</v>
      </c>
      <c r="V13" s="40">
        <f t="shared" si="9"/>
        <v>6</v>
      </c>
    </row>
    <row r="14" spans="1:22" s="4" customFormat="1" ht="12" customHeight="1">
      <c r="A14" s="74" t="s">
        <v>114</v>
      </c>
      <c r="B14" s="39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2"/>
      <c r="U14" s="40"/>
      <c r="V14" s="40"/>
    </row>
    <row r="15" spans="1:22" s="4" customFormat="1" ht="12" customHeight="1">
      <c r="A15" s="32" t="s">
        <v>28</v>
      </c>
      <c r="B15" s="39">
        <f t="shared" si="0"/>
        <v>193</v>
      </c>
      <c r="C15" s="39">
        <f t="shared" si="1"/>
        <v>144</v>
      </c>
      <c r="D15" s="39">
        <f t="shared" si="2"/>
        <v>49</v>
      </c>
      <c r="E15" s="40">
        <f t="shared" si="3"/>
        <v>51</v>
      </c>
      <c r="F15" s="40">
        <v>37</v>
      </c>
      <c r="G15" s="40">
        <v>14</v>
      </c>
      <c r="H15" s="40">
        <f t="shared" si="4"/>
        <v>47</v>
      </c>
      <c r="I15" s="40">
        <v>38</v>
      </c>
      <c r="J15" s="40">
        <v>9</v>
      </c>
      <c r="K15" s="40">
        <f t="shared" si="5"/>
        <v>43</v>
      </c>
      <c r="L15" s="40">
        <v>32</v>
      </c>
      <c r="M15" s="40">
        <v>11</v>
      </c>
      <c r="N15" s="40">
        <f t="shared" si="6"/>
        <v>48</v>
      </c>
      <c r="O15" s="40">
        <v>33</v>
      </c>
      <c r="P15" s="40">
        <v>15</v>
      </c>
      <c r="Q15" s="40">
        <f t="shared" si="7"/>
        <v>0</v>
      </c>
      <c r="R15" s="40">
        <v>0</v>
      </c>
      <c r="S15" s="40">
        <v>0</v>
      </c>
      <c r="T15" s="75">
        <f t="shared" si="8"/>
        <v>4</v>
      </c>
      <c r="U15" s="75">
        <v>4</v>
      </c>
      <c r="V15" s="75">
        <v>0</v>
      </c>
    </row>
    <row r="16" spans="1:22" s="4" customFormat="1" ht="12" customHeight="1">
      <c r="A16" s="32" t="s">
        <v>113</v>
      </c>
      <c r="B16" s="39">
        <f t="shared" si="0"/>
        <v>197</v>
      </c>
      <c r="C16" s="39">
        <f t="shared" si="1"/>
        <v>163</v>
      </c>
      <c r="D16" s="39">
        <f t="shared" si="2"/>
        <v>34</v>
      </c>
      <c r="E16" s="40">
        <f t="shared" si="3"/>
        <v>49</v>
      </c>
      <c r="F16" s="40">
        <v>40</v>
      </c>
      <c r="G16" s="40">
        <v>9</v>
      </c>
      <c r="H16" s="40">
        <f t="shared" si="4"/>
        <v>45</v>
      </c>
      <c r="I16" s="40">
        <v>39</v>
      </c>
      <c r="J16" s="40">
        <v>6</v>
      </c>
      <c r="K16" s="40">
        <f t="shared" si="5"/>
        <v>44</v>
      </c>
      <c r="L16" s="40">
        <v>37</v>
      </c>
      <c r="M16" s="40">
        <v>7</v>
      </c>
      <c r="N16" s="40">
        <f t="shared" si="6"/>
        <v>49</v>
      </c>
      <c r="O16" s="40">
        <v>37</v>
      </c>
      <c r="P16" s="40">
        <v>12</v>
      </c>
      <c r="Q16" s="40">
        <f t="shared" si="7"/>
        <v>0</v>
      </c>
      <c r="R16" s="40">
        <v>0</v>
      </c>
      <c r="S16" s="40">
        <v>0</v>
      </c>
      <c r="T16" s="75">
        <f t="shared" si="8"/>
        <v>10</v>
      </c>
      <c r="U16" s="75">
        <v>10</v>
      </c>
      <c r="V16" s="75">
        <v>0</v>
      </c>
    </row>
    <row r="17" spans="1:22" s="4" customFormat="1" ht="12" customHeight="1">
      <c r="A17" s="32" t="s">
        <v>29</v>
      </c>
      <c r="B17" s="39">
        <f t="shared" si="0"/>
        <v>208</v>
      </c>
      <c r="C17" s="39">
        <f t="shared" si="1"/>
        <v>141</v>
      </c>
      <c r="D17" s="39">
        <f t="shared" si="2"/>
        <v>67</v>
      </c>
      <c r="E17" s="40">
        <f t="shared" si="3"/>
        <v>50</v>
      </c>
      <c r="F17" s="40">
        <v>33</v>
      </c>
      <c r="G17" s="40">
        <v>17</v>
      </c>
      <c r="H17" s="40">
        <f t="shared" si="4"/>
        <v>52</v>
      </c>
      <c r="I17" s="40">
        <v>30</v>
      </c>
      <c r="J17" s="40">
        <v>22</v>
      </c>
      <c r="K17" s="40">
        <f t="shared" si="5"/>
        <v>45</v>
      </c>
      <c r="L17" s="40">
        <v>33</v>
      </c>
      <c r="M17" s="40">
        <v>12</v>
      </c>
      <c r="N17" s="40">
        <f t="shared" si="6"/>
        <v>56</v>
      </c>
      <c r="O17" s="40">
        <v>40</v>
      </c>
      <c r="P17" s="40">
        <v>16</v>
      </c>
      <c r="Q17" s="40">
        <f t="shared" si="7"/>
        <v>0</v>
      </c>
      <c r="R17" s="40">
        <v>0</v>
      </c>
      <c r="S17" s="40">
        <v>0</v>
      </c>
      <c r="T17" s="75">
        <f t="shared" si="8"/>
        <v>5</v>
      </c>
      <c r="U17" s="75">
        <v>5</v>
      </c>
      <c r="V17" s="75">
        <v>0</v>
      </c>
    </row>
    <row r="18" spans="1:22" s="4" customFormat="1" ht="12" customHeight="1">
      <c r="A18" s="32" t="s">
        <v>15</v>
      </c>
      <c r="B18" s="39">
        <f t="shared" si="0"/>
        <v>280</v>
      </c>
      <c r="C18" s="39">
        <f t="shared" si="1"/>
        <v>240</v>
      </c>
      <c r="D18" s="39">
        <f t="shared" si="2"/>
        <v>40</v>
      </c>
      <c r="E18" s="40">
        <f t="shared" si="3"/>
        <v>49</v>
      </c>
      <c r="F18" s="40">
        <v>42</v>
      </c>
      <c r="G18" s="40">
        <v>7</v>
      </c>
      <c r="H18" s="40">
        <f t="shared" si="4"/>
        <v>53</v>
      </c>
      <c r="I18" s="40">
        <v>42</v>
      </c>
      <c r="J18" s="40">
        <v>11</v>
      </c>
      <c r="K18" s="40">
        <f t="shared" si="5"/>
        <v>92</v>
      </c>
      <c r="L18" s="40">
        <v>82</v>
      </c>
      <c r="M18" s="40">
        <v>10</v>
      </c>
      <c r="N18" s="40">
        <f t="shared" si="6"/>
        <v>82</v>
      </c>
      <c r="O18" s="40">
        <v>70</v>
      </c>
      <c r="P18" s="40">
        <v>12</v>
      </c>
      <c r="Q18" s="40">
        <f t="shared" si="7"/>
        <v>0</v>
      </c>
      <c r="R18" s="40">
        <v>0</v>
      </c>
      <c r="S18" s="40">
        <v>0</v>
      </c>
      <c r="T18" s="75">
        <f t="shared" si="8"/>
        <v>4</v>
      </c>
      <c r="U18" s="75">
        <v>4</v>
      </c>
      <c r="V18" s="75">
        <v>0</v>
      </c>
    </row>
    <row r="19" spans="1:22" s="4" customFormat="1" ht="12" customHeight="1">
      <c r="A19" s="41" t="s">
        <v>16</v>
      </c>
      <c r="B19" s="39">
        <f t="shared" si="0"/>
        <v>352</v>
      </c>
      <c r="C19" s="39">
        <f t="shared" si="1"/>
        <v>288</v>
      </c>
      <c r="D19" s="39">
        <f t="shared" si="2"/>
        <v>64</v>
      </c>
      <c r="E19" s="40">
        <f t="shared" si="3"/>
        <v>88</v>
      </c>
      <c r="F19" s="42">
        <v>78</v>
      </c>
      <c r="G19" s="42">
        <v>10</v>
      </c>
      <c r="H19" s="40">
        <f t="shared" si="4"/>
        <v>90</v>
      </c>
      <c r="I19" s="42">
        <v>73</v>
      </c>
      <c r="J19" s="42">
        <v>17</v>
      </c>
      <c r="K19" s="40">
        <f t="shared" si="5"/>
        <v>84</v>
      </c>
      <c r="L19" s="42">
        <v>66</v>
      </c>
      <c r="M19" s="42">
        <v>18</v>
      </c>
      <c r="N19" s="40">
        <f t="shared" si="6"/>
        <v>82</v>
      </c>
      <c r="O19" s="42">
        <v>63</v>
      </c>
      <c r="P19" s="42">
        <v>19</v>
      </c>
      <c r="Q19" s="40">
        <f t="shared" si="7"/>
        <v>0</v>
      </c>
      <c r="R19" s="42">
        <v>0</v>
      </c>
      <c r="S19" s="42">
        <v>0</v>
      </c>
      <c r="T19" s="75">
        <f t="shared" si="8"/>
        <v>8</v>
      </c>
      <c r="U19" s="75">
        <v>8</v>
      </c>
      <c r="V19" s="75">
        <v>0</v>
      </c>
    </row>
    <row r="20" spans="1:22" s="4" customFormat="1" ht="12" customHeight="1">
      <c r="A20" s="41" t="s">
        <v>17</v>
      </c>
      <c r="B20" s="39">
        <f t="shared" si="0"/>
        <v>202</v>
      </c>
      <c r="C20" s="39">
        <f t="shared" si="1"/>
        <v>173</v>
      </c>
      <c r="D20" s="39">
        <f t="shared" si="2"/>
        <v>29</v>
      </c>
      <c r="E20" s="40">
        <f t="shared" si="3"/>
        <v>46</v>
      </c>
      <c r="F20" s="42">
        <v>40</v>
      </c>
      <c r="G20" s="42">
        <v>6</v>
      </c>
      <c r="H20" s="40">
        <f t="shared" si="4"/>
        <v>53</v>
      </c>
      <c r="I20" s="42">
        <v>45</v>
      </c>
      <c r="J20" s="42">
        <v>8</v>
      </c>
      <c r="K20" s="40">
        <f t="shared" si="5"/>
        <v>45</v>
      </c>
      <c r="L20" s="42">
        <v>40</v>
      </c>
      <c r="M20" s="42">
        <v>5</v>
      </c>
      <c r="N20" s="40">
        <f t="shared" si="6"/>
        <v>54</v>
      </c>
      <c r="O20" s="42">
        <v>44</v>
      </c>
      <c r="P20" s="42">
        <v>10</v>
      </c>
      <c r="Q20" s="40">
        <f t="shared" si="7"/>
        <v>0</v>
      </c>
      <c r="R20" s="39">
        <v>0</v>
      </c>
      <c r="S20" s="39">
        <v>0</v>
      </c>
      <c r="T20" s="75">
        <f t="shared" si="8"/>
        <v>4</v>
      </c>
      <c r="U20" s="75">
        <v>4</v>
      </c>
      <c r="V20" s="75">
        <v>0</v>
      </c>
    </row>
    <row r="21" spans="1:22" s="4" customFormat="1" ht="12" customHeight="1">
      <c r="A21" s="32" t="s">
        <v>30</v>
      </c>
      <c r="B21" s="39">
        <f t="shared" si="0"/>
        <v>136</v>
      </c>
      <c r="C21" s="39">
        <f t="shared" si="1"/>
        <v>126</v>
      </c>
      <c r="D21" s="39">
        <f t="shared" si="2"/>
        <v>10</v>
      </c>
      <c r="E21" s="40">
        <f t="shared" si="3"/>
        <v>48</v>
      </c>
      <c r="F21" s="40">
        <v>46</v>
      </c>
      <c r="G21" s="40">
        <v>2</v>
      </c>
      <c r="H21" s="40">
        <f t="shared" si="4"/>
        <v>49</v>
      </c>
      <c r="I21" s="40">
        <v>44</v>
      </c>
      <c r="J21" s="40">
        <v>5</v>
      </c>
      <c r="K21" s="40">
        <f t="shared" si="5"/>
        <v>39</v>
      </c>
      <c r="L21" s="40">
        <v>36</v>
      </c>
      <c r="M21" s="40">
        <v>3</v>
      </c>
      <c r="N21" s="40">
        <f t="shared" si="6"/>
        <v>0</v>
      </c>
      <c r="O21" s="40">
        <v>0</v>
      </c>
      <c r="P21" s="40">
        <v>0</v>
      </c>
      <c r="Q21" s="40">
        <f t="shared" si="7"/>
        <v>0</v>
      </c>
      <c r="R21" s="40">
        <v>0</v>
      </c>
      <c r="S21" s="40">
        <v>0</v>
      </c>
      <c r="T21" s="75">
        <f t="shared" si="8"/>
        <v>0</v>
      </c>
      <c r="U21" s="75">
        <v>0</v>
      </c>
      <c r="V21" s="75">
        <v>0</v>
      </c>
    </row>
    <row r="22" spans="1:22" s="4" customFormat="1" ht="12" customHeight="1">
      <c r="A22" s="32"/>
      <c r="B22" s="39">
        <f aca="true" t="shared" si="10" ref="B22:V22">SUM(B15:B21)</f>
        <v>1568</v>
      </c>
      <c r="C22" s="39">
        <f t="shared" si="10"/>
        <v>1275</v>
      </c>
      <c r="D22" s="39">
        <f t="shared" si="10"/>
        <v>293</v>
      </c>
      <c r="E22" s="39">
        <f t="shared" si="10"/>
        <v>381</v>
      </c>
      <c r="F22" s="39">
        <f t="shared" si="10"/>
        <v>316</v>
      </c>
      <c r="G22" s="39">
        <f t="shared" si="10"/>
        <v>65</v>
      </c>
      <c r="H22" s="39">
        <f t="shared" si="10"/>
        <v>389</v>
      </c>
      <c r="I22" s="39">
        <f t="shared" si="10"/>
        <v>311</v>
      </c>
      <c r="J22" s="39">
        <f t="shared" si="10"/>
        <v>78</v>
      </c>
      <c r="K22" s="39">
        <f t="shared" si="10"/>
        <v>392</v>
      </c>
      <c r="L22" s="39">
        <f t="shared" si="10"/>
        <v>326</v>
      </c>
      <c r="M22" s="39">
        <f t="shared" si="10"/>
        <v>66</v>
      </c>
      <c r="N22" s="39">
        <f t="shared" si="10"/>
        <v>371</v>
      </c>
      <c r="O22" s="39">
        <f t="shared" si="10"/>
        <v>287</v>
      </c>
      <c r="P22" s="39">
        <f t="shared" si="10"/>
        <v>84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35</v>
      </c>
      <c r="U22" s="39">
        <f t="shared" si="10"/>
        <v>35</v>
      </c>
      <c r="V22" s="39">
        <f t="shared" si="10"/>
        <v>0</v>
      </c>
    </row>
    <row r="23" spans="1:22" s="4" customFormat="1" ht="12" customHeight="1">
      <c r="A23" s="74" t="s">
        <v>150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40"/>
    </row>
    <row r="24" spans="1:22" s="4" customFormat="1" ht="12" customHeight="1">
      <c r="A24" s="32" t="s">
        <v>18</v>
      </c>
      <c r="B24" s="39">
        <f t="shared" si="0"/>
        <v>294</v>
      </c>
      <c r="C24" s="39">
        <f t="shared" si="1"/>
        <v>127</v>
      </c>
      <c r="D24" s="39">
        <f t="shared" si="2"/>
        <v>167</v>
      </c>
      <c r="E24" s="40">
        <f t="shared" si="3"/>
        <v>52</v>
      </c>
      <c r="F24" s="40">
        <v>23</v>
      </c>
      <c r="G24" s="40">
        <v>29</v>
      </c>
      <c r="H24" s="40">
        <f t="shared" si="4"/>
        <v>58</v>
      </c>
      <c r="I24" s="40">
        <v>33</v>
      </c>
      <c r="J24" s="40">
        <v>25</v>
      </c>
      <c r="K24" s="40">
        <f t="shared" si="5"/>
        <v>97</v>
      </c>
      <c r="L24" s="40">
        <v>44</v>
      </c>
      <c r="M24" s="40">
        <v>53</v>
      </c>
      <c r="N24" s="40">
        <f t="shared" si="6"/>
        <v>81</v>
      </c>
      <c r="O24" s="40">
        <v>23</v>
      </c>
      <c r="P24" s="40">
        <v>58</v>
      </c>
      <c r="Q24" s="40">
        <f t="shared" si="7"/>
        <v>0</v>
      </c>
      <c r="R24" s="40">
        <v>0</v>
      </c>
      <c r="S24" s="40">
        <v>0</v>
      </c>
      <c r="T24" s="75">
        <f t="shared" si="8"/>
        <v>6</v>
      </c>
      <c r="U24" s="75">
        <v>4</v>
      </c>
      <c r="V24" s="75">
        <v>2</v>
      </c>
    </row>
    <row r="25" spans="1:22" s="4" customFormat="1" ht="12" customHeight="1">
      <c r="A25" s="41" t="s">
        <v>19</v>
      </c>
      <c r="B25" s="39">
        <f t="shared" si="0"/>
        <v>195</v>
      </c>
      <c r="C25" s="39">
        <f t="shared" si="1"/>
        <v>122</v>
      </c>
      <c r="D25" s="39">
        <f t="shared" si="2"/>
        <v>73</v>
      </c>
      <c r="E25" s="40">
        <f t="shared" si="3"/>
        <v>53</v>
      </c>
      <c r="F25" s="42">
        <v>35</v>
      </c>
      <c r="G25" s="42">
        <v>18</v>
      </c>
      <c r="H25" s="40">
        <f t="shared" si="4"/>
        <v>51</v>
      </c>
      <c r="I25" s="42">
        <v>28</v>
      </c>
      <c r="J25" s="42">
        <v>23</v>
      </c>
      <c r="K25" s="40">
        <f t="shared" si="5"/>
        <v>45</v>
      </c>
      <c r="L25" s="42">
        <v>28</v>
      </c>
      <c r="M25" s="42">
        <v>17</v>
      </c>
      <c r="N25" s="40">
        <f t="shared" si="6"/>
        <v>43</v>
      </c>
      <c r="O25" s="42">
        <v>28</v>
      </c>
      <c r="P25" s="42">
        <v>15</v>
      </c>
      <c r="Q25" s="40">
        <f t="shared" si="7"/>
        <v>0</v>
      </c>
      <c r="R25" s="39">
        <v>0</v>
      </c>
      <c r="S25" s="39">
        <v>0</v>
      </c>
      <c r="T25" s="75">
        <f t="shared" si="8"/>
        <v>3</v>
      </c>
      <c r="U25" s="75">
        <v>3</v>
      </c>
      <c r="V25" s="75">
        <v>0</v>
      </c>
    </row>
    <row r="26" spans="1:22" s="4" customFormat="1" ht="12" customHeight="1">
      <c r="A26" s="41" t="s">
        <v>31</v>
      </c>
      <c r="B26" s="39">
        <f t="shared" si="0"/>
        <v>181</v>
      </c>
      <c r="C26" s="39">
        <f t="shared" si="1"/>
        <v>111</v>
      </c>
      <c r="D26" s="39">
        <f t="shared" si="2"/>
        <v>70</v>
      </c>
      <c r="E26" s="40">
        <f t="shared" si="3"/>
        <v>45</v>
      </c>
      <c r="F26" s="42">
        <v>23</v>
      </c>
      <c r="G26" s="42">
        <v>22</v>
      </c>
      <c r="H26" s="40">
        <f t="shared" si="4"/>
        <v>48</v>
      </c>
      <c r="I26" s="42">
        <v>31</v>
      </c>
      <c r="J26" s="42">
        <v>17</v>
      </c>
      <c r="K26" s="40">
        <f t="shared" si="5"/>
        <v>41</v>
      </c>
      <c r="L26" s="42">
        <v>28</v>
      </c>
      <c r="M26" s="42">
        <v>13</v>
      </c>
      <c r="N26" s="40">
        <f t="shared" si="6"/>
        <v>45</v>
      </c>
      <c r="O26" s="42">
        <v>27</v>
      </c>
      <c r="P26" s="42">
        <v>18</v>
      </c>
      <c r="Q26" s="40">
        <f t="shared" si="7"/>
        <v>0</v>
      </c>
      <c r="R26" s="39">
        <v>0</v>
      </c>
      <c r="S26" s="39">
        <v>0</v>
      </c>
      <c r="T26" s="75">
        <f t="shared" si="8"/>
        <v>2</v>
      </c>
      <c r="U26" s="75">
        <v>2</v>
      </c>
      <c r="V26" s="75">
        <v>0</v>
      </c>
    </row>
    <row r="27" spans="1:22" s="4" customFormat="1" ht="12" customHeight="1">
      <c r="A27" s="32" t="s">
        <v>32</v>
      </c>
      <c r="B27" s="39">
        <f t="shared" si="0"/>
        <v>197</v>
      </c>
      <c r="C27" s="39">
        <f t="shared" si="1"/>
        <v>102</v>
      </c>
      <c r="D27" s="39">
        <f t="shared" si="2"/>
        <v>95</v>
      </c>
      <c r="E27" s="40">
        <f t="shared" si="3"/>
        <v>51</v>
      </c>
      <c r="F27" s="40">
        <v>21</v>
      </c>
      <c r="G27" s="40">
        <v>30</v>
      </c>
      <c r="H27" s="40">
        <f t="shared" si="4"/>
        <v>49</v>
      </c>
      <c r="I27" s="40">
        <v>25</v>
      </c>
      <c r="J27" s="40">
        <v>24</v>
      </c>
      <c r="K27" s="40">
        <f t="shared" si="5"/>
        <v>48</v>
      </c>
      <c r="L27" s="40">
        <v>26</v>
      </c>
      <c r="M27" s="40">
        <v>22</v>
      </c>
      <c r="N27" s="40">
        <f t="shared" si="6"/>
        <v>46</v>
      </c>
      <c r="O27" s="40">
        <v>27</v>
      </c>
      <c r="P27" s="40">
        <v>19</v>
      </c>
      <c r="Q27" s="40">
        <f t="shared" si="7"/>
        <v>0</v>
      </c>
      <c r="R27" s="40">
        <v>0</v>
      </c>
      <c r="S27" s="40">
        <v>0</v>
      </c>
      <c r="T27" s="75">
        <f t="shared" si="8"/>
        <v>3</v>
      </c>
      <c r="U27" s="75">
        <v>3</v>
      </c>
      <c r="V27" s="75">
        <v>0</v>
      </c>
    </row>
    <row r="28" spans="1:22" s="4" customFormat="1" ht="12" customHeight="1">
      <c r="A28" s="32" t="s">
        <v>115</v>
      </c>
      <c r="B28" s="39">
        <f t="shared" si="0"/>
        <v>232</v>
      </c>
      <c r="C28" s="39">
        <f t="shared" si="1"/>
        <v>132</v>
      </c>
      <c r="D28" s="39">
        <f t="shared" si="2"/>
        <v>100</v>
      </c>
      <c r="E28" s="40">
        <f t="shared" si="3"/>
        <v>49</v>
      </c>
      <c r="F28" s="40">
        <v>22</v>
      </c>
      <c r="G28" s="40">
        <v>27</v>
      </c>
      <c r="H28" s="40">
        <f t="shared" si="4"/>
        <v>56</v>
      </c>
      <c r="I28" s="40">
        <v>37</v>
      </c>
      <c r="J28" s="40">
        <v>19</v>
      </c>
      <c r="K28" s="40">
        <f t="shared" si="5"/>
        <v>49</v>
      </c>
      <c r="L28" s="40">
        <v>26</v>
      </c>
      <c r="M28" s="40">
        <v>23</v>
      </c>
      <c r="N28" s="40">
        <f t="shared" si="6"/>
        <v>75</v>
      </c>
      <c r="O28" s="40">
        <v>44</v>
      </c>
      <c r="P28" s="40">
        <v>31</v>
      </c>
      <c r="Q28" s="40">
        <f t="shared" si="7"/>
        <v>0</v>
      </c>
      <c r="R28" s="40">
        <v>0</v>
      </c>
      <c r="S28" s="40">
        <v>0</v>
      </c>
      <c r="T28" s="75">
        <f t="shared" si="8"/>
        <v>3</v>
      </c>
      <c r="U28" s="75">
        <v>3</v>
      </c>
      <c r="V28" s="75">
        <v>0</v>
      </c>
    </row>
    <row r="29" spans="1:22" s="4" customFormat="1" ht="12" customHeight="1">
      <c r="A29" s="32"/>
      <c r="B29" s="39">
        <f>SUM(B24:B28)</f>
        <v>1099</v>
      </c>
      <c r="C29" s="39">
        <f aca="true" t="shared" si="11" ref="C29:V29">SUM(C24:C28)</f>
        <v>594</v>
      </c>
      <c r="D29" s="39">
        <f t="shared" si="11"/>
        <v>505</v>
      </c>
      <c r="E29" s="39">
        <f t="shared" si="11"/>
        <v>250</v>
      </c>
      <c r="F29" s="39">
        <f t="shared" si="11"/>
        <v>124</v>
      </c>
      <c r="G29" s="39">
        <f t="shared" si="11"/>
        <v>126</v>
      </c>
      <c r="H29" s="39">
        <f t="shared" si="11"/>
        <v>262</v>
      </c>
      <c r="I29" s="39">
        <f t="shared" si="11"/>
        <v>154</v>
      </c>
      <c r="J29" s="39">
        <f t="shared" si="11"/>
        <v>108</v>
      </c>
      <c r="K29" s="39">
        <f t="shared" si="11"/>
        <v>280</v>
      </c>
      <c r="L29" s="39">
        <f t="shared" si="11"/>
        <v>152</v>
      </c>
      <c r="M29" s="39">
        <f t="shared" si="11"/>
        <v>128</v>
      </c>
      <c r="N29" s="39">
        <f t="shared" si="11"/>
        <v>290</v>
      </c>
      <c r="O29" s="39">
        <f t="shared" si="11"/>
        <v>149</v>
      </c>
      <c r="P29" s="39">
        <f t="shared" si="11"/>
        <v>141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17</v>
      </c>
      <c r="U29" s="39">
        <f t="shared" si="11"/>
        <v>15</v>
      </c>
      <c r="V29" s="39">
        <f t="shared" si="11"/>
        <v>2</v>
      </c>
    </row>
    <row r="30" spans="1:22" s="4" customFormat="1" ht="12" customHeight="1">
      <c r="A30" s="74" t="s">
        <v>149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52"/>
      <c r="U30" s="40"/>
      <c r="V30" s="40"/>
    </row>
    <row r="31" spans="1:22" s="4" customFormat="1" ht="12" customHeight="1">
      <c r="A31" s="32" t="s">
        <v>33</v>
      </c>
      <c r="B31" s="39">
        <f t="shared" si="0"/>
        <v>173</v>
      </c>
      <c r="C31" s="39">
        <f t="shared" si="1"/>
        <v>56</v>
      </c>
      <c r="D31" s="39">
        <f t="shared" si="2"/>
        <v>117</v>
      </c>
      <c r="E31" s="40">
        <f t="shared" si="3"/>
        <v>44</v>
      </c>
      <c r="F31" s="40">
        <v>15</v>
      </c>
      <c r="G31" s="40">
        <v>29</v>
      </c>
      <c r="H31" s="40">
        <f t="shared" si="4"/>
        <v>42</v>
      </c>
      <c r="I31" s="40">
        <v>11</v>
      </c>
      <c r="J31" s="40">
        <v>31</v>
      </c>
      <c r="K31" s="40">
        <f t="shared" si="5"/>
        <v>43</v>
      </c>
      <c r="L31" s="40">
        <v>18</v>
      </c>
      <c r="M31" s="40">
        <v>25</v>
      </c>
      <c r="N31" s="40">
        <f t="shared" si="6"/>
        <v>44</v>
      </c>
      <c r="O31" s="40">
        <v>12</v>
      </c>
      <c r="P31" s="40">
        <v>32</v>
      </c>
      <c r="Q31" s="40">
        <f t="shared" si="7"/>
        <v>0</v>
      </c>
      <c r="R31" s="40">
        <v>0</v>
      </c>
      <c r="S31" s="40">
        <v>0</v>
      </c>
      <c r="T31" s="75">
        <f t="shared" si="8"/>
        <v>0</v>
      </c>
      <c r="U31" s="75">
        <v>0</v>
      </c>
      <c r="V31" s="75">
        <v>0</v>
      </c>
    </row>
    <row r="32" spans="1:22" s="4" customFormat="1" ht="12" customHeight="1">
      <c r="A32" s="32" t="s">
        <v>34</v>
      </c>
      <c r="B32" s="39">
        <f t="shared" si="0"/>
        <v>162</v>
      </c>
      <c r="C32" s="39">
        <f t="shared" si="1"/>
        <v>38</v>
      </c>
      <c r="D32" s="39">
        <f t="shared" si="2"/>
        <v>124</v>
      </c>
      <c r="E32" s="40">
        <f t="shared" si="3"/>
        <v>40</v>
      </c>
      <c r="F32" s="40">
        <v>9</v>
      </c>
      <c r="G32" s="40">
        <v>31</v>
      </c>
      <c r="H32" s="40">
        <f t="shared" si="4"/>
        <v>37</v>
      </c>
      <c r="I32" s="40">
        <v>11</v>
      </c>
      <c r="J32" s="40">
        <v>26</v>
      </c>
      <c r="K32" s="40">
        <f t="shared" si="5"/>
        <v>38</v>
      </c>
      <c r="L32" s="40">
        <v>7</v>
      </c>
      <c r="M32" s="40">
        <v>31</v>
      </c>
      <c r="N32" s="40">
        <f t="shared" si="6"/>
        <v>44</v>
      </c>
      <c r="O32" s="40">
        <v>10</v>
      </c>
      <c r="P32" s="40">
        <v>34</v>
      </c>
      <c r="Q32" s="40">
        <f t="shared" si="7"/>
        <v>0</v>
      </c>
      <c r="R32" s="40">
        <v>0</v>
      </c>
      <c r="S32" s="40">
        <v>0</v>
      </c>
      <c r="T32" s="75">
        <f t="shared" si="8"/>
        <v>3</v>
      </c>
      <c r="U32" s="75">
        <v>1</v>
      </c>
      <c r="V32" s="75">
        <v>2</v>
      </c>
    </row>
    <row r="33" spans="1:22" s="4" customFormat="1" ht="12" customHeight="1">
      <c r="A33" s="41" t="s">
        <v>20</v>
      </c>
      <c r="B33" s="39">
        <f t="shared" si="0"/>
        <v>206</v>
      </c>
      <c r="C33" s="39">
        <f t="shared" si="1"/>
        <v>25</v>
      </c>
      <c r="D33" s="39">
        <f t="shared" si="2"/>
        <v>181</v>
      </c>
      <c r="E33" s="40">
        <f t="shared" si="3"/>
        <v>55</v>
      </c>
      <c r="F33" s="42">
        <v>6</v>
      </c>
      <c r="G33" s="42">
        <v>49</v>
      </c>
      <c r="H33" s="40">
        <f t="shared" si="4"/>
        <v>51</v>
      </c>
      <c r="I33" s="42">
        <v>9</v>
      </c>
      <c r="J33" s="42">
        <v>42</v>
      </c>
      <c r="K33" s="40">
        <f t="shared" si="5"/>
        <v>52</v>
      </c>
      <c r="L33" s="42">
        <v>7</v>
      </c>
      <c r="M33" s="42">
        <v>45</v>
      </c>
      <c r="N33" s="40">
        <f t="shared" si="6"/>
        <v>47</v>
      </c>
      <c r="O33" s="42">
        <v>3</v>
      </c>
      <c r="P33" s="42">
        <v>44</v>
      </c>
      <c r="Q33" s="40">
        <f t="shared" si="7"/>
        <v>0</v>
      </c>
      <c r="R33" s="39">
        <v>0</v>
      </c>
      <c r="S33" s="39">
        <v>0</v>
      </c>
      <c r="T33" s="75">
        <f t="shared" si="8"/>
        <v>1</v>
      </c>
      <c r="U33" s="75">
        <v>0</v>
      </c>
      <c r="V33" s="75">
        <v>1</v>
      </c>
    </row>
    <row r="34" spans="1:22" s="4" customFormat="1" ht="12" customHeight="1">
      <c r="A34" s="32" t="s">
        <v>22</v>
      </c>
      <c r="B34" s="39">
        <f t="shared" si="0"/>
        <v>190</v>
      </c>
      <c r="C34" s="39">
        <f t="shared" si="1"/>
        <v>134</v>
      </c>
      <c r="D34" s="39">
        <f t="shared" si="2"/>
        <v>56</v>
      </c>
      <c r="E34" s="40">
        <f t="shared" si="3"/>
        <v>44</v>
      </c>
      <c r="F34" s="40">
        <v>36</v>
      </c>
      <c r="G34" s="40">
        <v>8</v>
      </c>
      <c r="H34" s="40">
        <f t="shared" si="4"/>
        <v>49</v>
      </c>
      <c r="I34" s="40">
        <v>34</v>
      </c>
      <c r="J34" s="40">
        <v>15</v>
      </c>
      <c r="K34" s="40">
        <f t="shared" si="5"/>
        <v>48</v>
      </c>
      <c r="L34" s="40">
        <v>37</v>
      </c>
      <c r="M34" s="40">
        <v>11</v>
      </c>
      <c r="N34" s="40">
        <f t="shared" si="6"/>
        <v>47</v>
      </c>
      <c r="O34" s="40">
        <v>26</v>
      </c>
      <c r="P34" s="40">
        <v>21</v>
      </c>
      <c r="Q34" s="40">
        <f t="shared" si="7"/>
        <v>0</v>
      </c>
      <c r="R34" s="40">
        <v>0</v>
      </c>
      <c r="S34" s="40">
        <v>0</v>
      </c>
      <c r="T34" s="75">
        <f t="shared" si="8"/>
        <v>2</v>
      </c>
      <c r="U34" s="75">
        <v>1</v>
      </c>
      <c r="V34" s="75">
        <v>1</v>
      </c>
    </row>
    <row r="35" spans="1:22" s="4" customFormat="1" ht="12" customHeight="1">
      <c r="A35" s="32" t="s">
        <v>116</v>
      </c>
      <c r="B35" s="39">
        <f t="shared" si="0"/>
        <v>0</v>
      </c>
      <c r="C35" s="39">
        <f t="shared" si="1"/>
        <v>0</v>
      </c>
      <c r="D35" s="39">
        <f t="shared" si="2"/>
        <v>0</v>
      </c>
      <c r="E35" s="40">
        <f t="shared" si="3"/>
        <v>0</v>
      </c>
      <c r="F35" s="40">
        <v>0</v>
      </c>
      <c r="G35" s="40">
        <v>0</v>
      </c>
      <c r="H35" s="40">
        <f t="shared" si="4"/>
        <v>0</v>
      </c>
      <c r="I35" s="40">
        <v>0</v>
      </c>
      <c r="J35" s="40">
        <v>0</v>
      </c>
      <c r="K35" s="40">
        <f t="shared" si="5"/>
        <v>0</v>
      </c>
      <c r="L35" s="40">
        <v>0</v>
      </c>
      <c r="M35" s="40">
        <v>0</v>
      </c>
      <c r="N35" s="40">
        <f t="shared" si="6"/>
        <v>0</v>
      </c>
      <c r="O35" s="40">
        <v>0</v>
      </c>
      <c r="P35" s="40">
        <v>0</v>
      </c>
      <c r="Q35" s="40">
        <f t="shared" si="7"/>
        <v>0</v>
      </c>
      <c r="R35" s="40">
        <v>0</v>
      </c>
      <c r="S35" s="40">
        <v>0</v>
      </c>
      <c r="T35" s="75">
        <f t="shared" si="8"/>
        <v>0</v>
      </c>
      <c r="U35" s="75">
        <v>0</v>
      </c>
      <c r="V35" s="75">
        <v>0</v>
      </c>
    </row>
    <row r="36" spans="1:22" s="4" customFormat="1" ht="12" customHeight="1">
      <c r="A36" s="32" t="s">
        <v>35</v>
      </c>
      <c r="B36" s="39">
        <f t="shared" si="0"/>
        <v>192</v>
      </c>
      <c r="C36" s="39">
        <f t="shared" si="1"/>
        <v>69</v>
      </c>
      <c r="D36" s="39">
        <f t="shared" si="2"/>
        <v>123</v>
      </c>
      <c r="E36" s="40">
        <f t="shared" si="3"/>
        <v>53</v>
      </c>
      <c r="F36" s="40">
        <v>25</v>
      </c>
      <c r="G36" s="40">
        <v>28</v>
      </c>
      <c r="H36" s="40">
        <f t="shared" si="4"/>
        <v>57</v>
      </c>
      <c r="I36" s="40">
        <v>17</v>
      </c>
      <c r="J36" s="40">
        <v>40</v>
      </c>
      <c r="K36" s="40">
        <f t="shared" si="5"/>
        <v>40</v>
      </c>
      <c r="L36" s="40">
        <v>15</v>
      </c>
      <c r="M36" s="40">
        <v>25</v>
      </c>
      <c r="N36" s="40">
        <f t="shared" si="6"/>
        <v>41</v>
      </c>
      <c r="O36" s="40">
        <v>11</v>
      </c>
      <c r="P36" s="40">
        <v>30</v>
      </c>
      <c r="Q36" s="40">
        <f t="shared" si="7"/>
        <v>0</v>
      </c>
      <c r="R36" s="40">
        <v>0</v>
      </c>
      <c r="S36" s="40">
        <v>0</v>
      </c>
      <c r="T36" s="75">
        <f t="shared" si="8"/>
        <v>1</v>
      </c>
      <c r="U36" s="75">
        <v>1</v>
      </c>
      <c r="V36" s="75">
        <v>0</v>
      </c>
    </row>
    <row r="37" spans="1:22" s="4" customFormat="1" ht="12" customHeight="1">
      <c r="A37" s="41" t="s">
        <v>21</v>
      </c>
      <c r="B37" s="39">
        <f t="shared" si="0"/>
        <v>216</v>
      </c>
      <c r="C37" s="39">
        <f t="shared" si="1"/>
        <v>61</v>
      </c>
      <c r="D37" s="39">
        <f t="shared" si="2"/>
        <v>155</v>
      </c>
      <c r="E37" s="40">
        <f t="shared" si="3"/>
        <v>54</v>
      </c>
      <c r="F37" s="42">
        <v>14</v>
      </c>
      <c r="G37" s="42">
        <v>40</v>
      </c>
      <c r="H37" s="40">
        <f t="shared" si="4"/>
        <v>52</v>
      </c>
      <c r="I37" s="42">
        <v>16</v>
      </c>
      <c r="J37" s="42">
        <v>36</v>
      </c>
      <c r="K37" s="40">
        <f t="shared" si="5"/>
        <v>54</v>
      </c>
      <c r="L37" s="42">
        <v>15</v>
      </c>
      <c r="M37" s="42">
        <v>39</v>
      </c>
      <c r="N37" s="40">
        <f t="shared" si="6"/>
        <v>53</v>
      </c>
      <c r="O37" s="42">
        <v>15</v>
      </c>
      <c r="P37" s="42">
        <v>38</v>
      </c>
      <c r="Q37" s="40">
        <f t="shared" si="7"/>
        <v>0</v>
      </c>
      <c r="R37" s="39">
        <v>0</v>
      </c>
      <c r="S37" s="39">
        <v>0</v>
      </c>
      <c r="T37" s="75">
        <f t="shared" si="8"/>
        <v>3</v>
      </c>
      <c r="U37" s="75">
        <v>1</v>
      </c>
      <c r="V37" s="75">
        <v>2</v>
      </c>
    </row>
    <row r="38" spans="1:22" s="4" customFormat="1" ht="12" customHeight="1">
      <c r="A38" s="32"/>
      <c r="B38" s="39">
        <f>SUM(B31:B37)</f>
        <v>1139</v>
      </c>
      <c r="C38" s="39">
        <f aca="true" t="shared" si="12" ref="C38:H38">SUM(C31:C37)</f>
        <v>383</v>
      </c>
      <c r="D38" s="39">
        <f t="shared" si="12"/>
        <v>756</v>
      </c>
      <c r="E38" s="39">
        <f t="shared" si="12"/>
        <v>290</v>
      </c>
      <c r="F38" s="39">
        <f t="shared" si="12"/>
        <v>105</v>
      </c>
      <c r="G38" s="39">
        <f t="shared" si="12"/>
        <v>185</v>
      </c>
      <c r="H38" s="39">
        <f t="shared" si="12"/>
        <v>288</v>
      </c>
      <c r="I38" s="39">
        <f aca="true" t="shared" si="13" ref="I38:V38">SUM(I31:I37)</f>
        <v>98</v>
      </c>
      <c r="J38" s="39">
        <f t="shared" si="13"/>
        <v>190</v>
      </c>
      <c r="K38" s="39">
        <f t="shared" si="13"/>
        <v>275</v>
      </c>
      <c r="L38" s="39">
        <f t="shared" si="13"/>
        <v>99</v>
      </c>
      <c r="M38" s="39">
        <f t="shared" si="13"/>
        <v>176</v>
      </c>
      <c r="N38" s="39">
        <f t="shared" si="13"/>
        <v>276</v>
      </c>
      <c r="O38" s="39">
        <f t="shared" si="13"/>
        <v>77</v>
      </c>
      <c r="P38" s="39">
        <f t="shared" si="13"/>
        <v>199</v>
      </c>
      <c r="Q38" s="39">
        <f t="shared" si="13"/>
        <v>0</v>
      </c>
      <c r="R38" s="39">
        <f t="shared" si="13"/>
        <v>0</v>
      </c>
      <c r="S38" s="39">
        <f t="shared" si="13"/>
        <v>0</v>
      </c>
      <c r="T38" s="39">
        <f t="shared" si="13"/>
        <v>10</v>
      </c>
      <c r="U38" s="39">
        <f t="shared" si="13"/>
        <v>4</v>
      </c>
      <c r="V38" s="39">
        <f t="shared" si="13"/>
        <v>6</v>
      </c>
    </row>
    <row r="39" spans="1:22" s="4" customFormat="1" ht="12" customHeight="1">
      <c r="A39" s="36" t="s">
        <v>148</v>
      </c>
      <c r="B39" s="39"/>
      <c r="C39" s="39"/>
      <c r="D39" s="39"/>
      <c r="E39" s="40"/>
      <c r="F39" s="42"/>
      <c r="G39" s="42"/>
      <c r="H39" s="39"/>
      <c r="I39" s="39"/>
      <c r="J39" s="39"/>
      <c r="K39" s="40"/>
      <c r="L39" s="42"/>
      <c r="M39" s="42"/>
      <c r="N39" s="39"/>
      <c r="O39" s="39"/>
      <c r="P39" s="39"/>
      <c r="Q39" s="40"/>
      <c r="R39" s="42"/>
      <c r="S39" s="39"/>
      <c r="T39" s="39"/>
      <c r="U39" s="42"/>
      <c r="V39" s="42"/>
    </row>
    <row r="40" spans="1:22" ht="12" customHeight="1">
      <c r="A40" s="41" t="s">
        <v>36</v>
      </c>
      <c r="B40" s="39">
        <f t="shared" si="0"/>
        <v>215</v>
      </c>
      <c r="C40" s="39">
        <f t="shared" si="1"/>
        <v>71</v>
      </c>
      <c r="D40" s="39">
        <f t="shared" si="2"/>
        <v>144</v>
      </c>
      <c r="E40" s="40">
        <f t="shared" si="3"/>
        <v>51</v>
      </c>
      <c r="F40" s="42">
        <v>17</v>
      </c>
      <c r="G40" s="42">
        <v>34</v>
      </c>
      <c r="H40" s="40">
        <f t="shared" si="4"/>
        <v>51</v>
      </c>
      <c r="I40" s="42">
        <v>22</v>
      </c>
      <c r="J40" s="42">
        <v>29</v>
      </c>
      <c r="K40" s="40">
        <f t="shared" si="5"/>
        <v>54</v>
      </c>
      <c r="L40" s="42">
        <v>20</v>
      </c>
      <c r="M40" s="42">
        <v>34</v>
      </c>
      <c r="N40" s="40">
        <f t="shared" si="6"/>
        <v>54</v>
      </c>
      <c r="O40" s="42">
        <v>9</v>
      </c>
      <c r="P40" s="42">
        <v>45</v>
      </c>
      <c r="Q40" s="40">
        <f t="shared" si="7"/>
        <v>0</v>
      </c>
      <c r="R40" s="42">
        <v>0</v>
      </c>
      <c r="S40" s="42">
        <v>0</v>
      </c>
      <c r="T40" s="75">
        <f t="shared" si="8"/>
        <v>5</v>
      </c>
      <c r="U40" s="75">
        <v>3</v>
      </c>
      <c r="V40" s="75">
        <v>2</v>
      </c>
    </row>
    <row r="41" spans="1:22" s="4" customFormat="1" ht="12" customHeight="1">
      <c r="A41" s="32" t="s">
        <v>37</v>
      </c>
      <c r="B41" s="39">
        <f t="shared" si="0"/>
        <v>414</v>
      </c>
      <c r="C41" s="39">
        <f t="shared" si="1"/>
        <v>79</v>
      </c>
      <c r="D41" s="39">
        <f t="shared" si="2"/>
        <v>335</v>
      </c>
      <c r="E41" s="40">
        <f t="shared" si="3"/>
        <v>99</v>
      </c>
      <c r="F41" s="40">
        <v>21</v>
      </c>
      <c r="G41" s="40">
        <v>78</v>
      </c>
      <c r="H41" s="40">
        <f t="shared" si="4"/>
        <v>109</v>
      </c>
      <c r="I41" s="40">
        <v>12</v>
      </c>
      <c r="J41" s="40">
        <v>97</v>
      </c>
      <c r="K41" s="40">
        <f t="shared" si="5"/>
        <v>99</v>
      </c>
      <c r="L41" s="40">
        <v>20</v>
      </c>
      <c r="M41" s="40">
        <v>79</v>
      </c>
      <c r="N41" s="40">
        <f t="shared" si="6"/>
        <v>106</v>
      </c>
      <c r="O41" s="40">
        <v>26</v>
      </c>
      <c r="P41" s="40">
        <v>80</v>
      </c>
      <c r="Q41" s="40">
        <f t="shared" si="7"/>
        <v>0</v>
      </c>
      <c r="R41" s="40">
        <v>0</v>
      </c>
      <c r="S41" s="40">
        <v>0</v>
      </c>
      <c r="T41" s="75">
        <f t="shared" si="8"/>
        <v>1</v>
      </c>
      <c r="U41" s="75">
        <v>0</v>
      </c>
      <c r="V41" s="75">
        <v>1</v>
      </c>
    </row>
    <row r="42" spans="1:22" s="4" customFormat="1" ht="12" customHeight="1">
      <c r="A42" s="41" t="s">
        <v>38</v>
      </c>
      <c r="B42" s="39">
        <f t="shared" si="0"/>
        <v>193</v>
      </c>
      <c r="C42" s="39">
        <f t="shared" si="1"/>
        <v>104</v>
      </c>
      <c r="D42" s="39">
        <f t="shared" si="2"/>
        <v>89</v>
      </c>
      <c r="E42" s="40">
        <f t="shared" si="3"/>
        <v>50</v>
      </c>
      <c r="F42" s="42">
        <v>26</v>
      </c>
      <c r="G42" s="42">
        <v>24</v>
      </c>
      <c r="H42" s="40">
        <f t="shared" si="4"/>
        <v>52</v>
      </c>
      <c r="I42" s="42">
        <v>30</v>
      </c>
      <c r="J42" s="42">
        <v>22</v>
      </c>
      <c r="K42" s="40">
        <f t="shared" si="5"/>
        <v>41</v>
      </c>
      <c r="L42" s="42">
        <v>21</v>
      </c>
      <c r="M42" s="42">
        <v>20</v>
      </c>
      <c r="N42" s="40">
        <f t="shared" si="6"/>
        <v>45</v>
      </c>
      <c r="O42" s="42">
        <v>22</v>
      </c>
      <c r="P42" s="42">
        <v>23</v>
      </c>
      <c r="Q42" s="40">
        <f>SUM(S42,R42)</f>
        <v>0</v>
      </c>
      <c r="R42" s="39">
        <v>0</v>
      </c>
      <c r="S42" s="39">
        <v>0</v>
      </c>
      <c r="T42" s="75">
        <f t="shared" si="8"/>
        <v>5</v>
      </c>
      <c r="U42" s="75">
        <v>5</v>
      </c>
      <c r="V42" s="75">
        <v>0</v>
      </c>
    </row>
    <row r="43" spans="1:22" ht="12" customHeight="1">
      <c r="A43" s="41" t="s">
        <v>117</v>
      </c>
      <c r="B43" s="39">
        <f t="shared" si="0"/>
        <v>183</v>
      </c>
      <c r="C43" s="39">
        <f t="shared" si="1"/>
        <v>44</v>
      </c>
      <c r="D43" s="39">
        <f t="shared" si="2"/>
        <v>139</v>
      </c>
      <c r="E43" s="40">
        <f t="shared" si="3"/>
        <v>48</v>
      </c>
      <c r="F43" s="42">
        <v>15</v>
      </c>
      <c r="G43" s="42">
        <v>33</v>
      </c>
      <c r="H43" s="40">
        <f t="shared" si="4"/>
        <v>47</v>
      </c>
      <c r="I43" s="42">
        <v>12</v>
      </c>
      <c r="J43" s="42">
        <v>35</v>
      </c>
      <c r="K43" s="40">
        <f t="shared" si="5"/>
        <v>42</v>
      </c>
      <c r="L43" s="42">
        <v>11</v>
      </c>
      <c r="M43" s="42">
        <v>31</v>
      </c>
      <c r="N43" s="40">
        <f t="shared" si="6"/>
        <v>43</v>
      </c>
      <c r="O43" s="42">
        <v>5</v>
      </c>
      <c r="P43" s="42">
        <v>38</v>
      </c>
      <c r="Q43" s="40">
        <f t="shared" si="7"/>
        <v>0</v>
      </c>
      <c r="R43" s="42">
        <v>0</v>
      </c>
      <c r="S43" s="42">
        <v>0</v>
      </c>
      <c r="T43" s="75">
        <f t="shared" si="8"/>
        <v>3</v>
      </c>
      <c r="U43" s="75">
        <v>1</v>
      </c>
      <c r="V43" s="75">
        <v>2</v>
      </c>
    </row>
    <row r="44" spans="1:22" s="4" customFormat="1" ht="12" customHeight="1">
      <c r="A44" s="32" t="s">
        <v>39</v>
      </c>
      <c r="B44" s="39">
        <f t="shared" si="0"/>
        <v>174</v>
      </c>
      <c r="C44" s="39">
        <f t="shared" si="1"/>
        <v>31</v>
      </c>
      <c r="D44" s="39">
        <f t="shared" si="2"/>
        <v>143</v>
      </c>
      <c r="E44" s="40">
        <f t="shared" si="3"/>
        <v>48</v>
      </c>
      <c r="F44" s="40">
        <v>8</v>
      </c>
      <c r="G44" s="40">
        <v>40</v>
      </c>
      <c r="H44" s="40">
        <f t="shared" si="4"/>
        <v>46</v>
      </c>
      <c r="I44" s="40">
        <v>11</v>
      </c>
      <c r="J44" s="40">
        <v>35</v>
      </c>
      <c r="K44" s="40">
        <f t="shared" si="5"/>
        <v>37</v>
      </c>
      <c r="L44" s="40">
        <v>6</v>
      </c>
      <c r="M44" s="40">
        <v>31</v>
      </c>
      <c r="N44" s="40">
        <f t="shared" si="6"/>
        <v>42</v>
      </c>
      <c r="O44" s="40">
        <v>5</v>
      </c>
      <c r="P44" s="40">
        <v>37</v>
      </c>
      <c r="Q44" s="40">
        <f t="shared" si="7"/>
        <v>0</v>
      </c>
      <c r="R44" s="40">
        <v>0</v>
      </c>
      <c r="S44" s="40">
        <v>0</v>
      </c>
      <c r="T44" s="75">
        <f t="shared" si="8"/>
        <v>1</v>
      </c>
      <c r="U44" s="75">
        <v>1</v>
      </c>
      <c r="V44" s="75">
        <v>0</v>
      </c>
    </row>
    <row r="45" spans="1:22" s="4" customFormat="1" ht="12" customHeight="1">
      <c r="A45" s="41"/>
      <c r="B45" s="39">
        <f>SUM(B40:B44)</f>
        <v>1179</v>
      </c>
      <c r="C45" s="39">
        <f aca="true" t="shared" si="14" ref="C45:P45">SUM(C40:C44)</f>
        <v>329</v>
      </c>
      <c r="D45" s="39">
        <f t="shared" si="14"/>
        <v>850</v>
      </c>
      <c r="E45" s="39">
        <f t="shared" si="14"/>
        <v>296</v>
      </c>
      <c r="F45" s="39">
        <f t="shared" si="14"/>
        <v>87</v>
      </c>
      <c r="G45" s="39">
        <f t="shared" si="14"/>
        <v>209</v>
      </c>
      <c r="H45" s="39">
        <f t="shared" si="14"/>
        <v>305</v>
      </c>
      <c r="I45" s="39">
        <f t="shared" si="14"/>
        <v>87</v>
      </c>
      <c r="J45" s="39">
        <f t="shared" si="14"/>
        <v>218</v>
      </c>
      <c r="K45" s="39">
        <f t="shared" si="14"/>
        <v>273</v>
      </c>
      <c r="L45" s="39">
        <f t="shared" si="14"/>
        <v>78</v>
      </c>
      <c r="M45" s="39">
        <f t="shared" si="14"/>
        <v>195</v>
      </c>
      <c r="N45" s="39">
        <f t="shared" si="14"/>
        <v>290</v>
      </c>
      <c r="O45" s="39">
        <f t="shared" si="14"/>
        <v>67</v>
      </c>
      <c r="P45" s="39">
        <f t="shared" si="14"/>
        <v>223</v>
      </c>
      <c r="Q45" s="39">
        <f aca="true" t="shared" si="15" ref="Q45:V45">SUM(Q40:Q44)</f>
        <v>0</v>
      </c>
      <c r="R45" s="39">
        <f t="shared" si="15"/>
        <v>0</v>
      </c>
      <c r="S45" s="39">
        <f t="shared" si="15"/>
        <v>0</v>
      </c>
      <c r="T45" s="39">
        <f t="shared" si="15"/>
        <v>15</v>
      </c>
      <c r="U45" s="39">
        <f t="shared" si="15"/>
        <v>10</v>
      </c>
      <c r="V45" s="39">
        <f t="shared" si="15"/>
        <v>5</v>
      </c>
    </row>
    <row r="46" spans="1:22" ht="12" customHeight="1">
      <c r="A46" s="36" t="s">
        <v>147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2"/>
      <c r="V46" s="42"/>
    </row>
    <row r="47" spans="1:22" s="4" customFormat="1" ht="12" customHeight="1">
      <c r="A47" s="32" t="s">
        <v>118</v>
      </c>
      <c r="B47" s="39">
        <f t="shared" si="0"/>
        <v>37</v>
      </c>
      <c r="C47" s="39">
        <f t="shared" si="1"/>
        <v>16</v>
      </c>
      <c r="D47" s="39">
        <f t="shared" si="2"/>
        <v>21</v>
      </c>
      <c r="E47" s="40">
        <f t="shared" si="3"/>
        <v>37</v>
      </c>
      <c r="F47" s="40">
        <v>16</v>
      </c>
      <c r="G47" s="39">
        <v>21</v>
      </c>
      <c r="H47" s="39">
        <f>SUM(K47,N47,Q47,T47,W47,Z47)</f>
        <v>0</v>
      </c>
      <c r="I47" s="39">
        <v>0</v>
      </c>
      <c r="J47" s="40">
        <v>0</v>
      </c>
      <c r="K47" s="40">
        <v>0</v>
      </c>
      <c r="L47" s="39">
        <v>0</v>
      </c>
      <c r="M47" s="39">
        <v>0</v>
      </c>
      <c r="N47" s="39">
        <f>SUM(Q47,T47,W47,Z47,AC47,AF47)</f>
        <v>0</v>
      </c>
      <c r="O47" s="40">
        <v>0</v>
      </c>
      <c r="P47" s="40">
        <v>0</v>
      </c>
      <c r="Q47" s="39">
        <f t="shared" si="7"/>
        <v>0</v>
      </c>
      <c r="R47" s="40">
        <v>0</v>
      </c>
      <c r="S47" s="40">
        <v>0</v>
      </c>
      <c r="T47" s="75">
        <f t="shared" si="8"/>
        <v>0</v>
      </c>
      <c r="U47" s="75">
        <v>0</v>
      </c>
      <c r="V47" s="75">
        <v>0</v>
      </c>
    </row>
    <row r="48" spans="1:22" s="4" customFormat="1" ht="12" customHeight="1">
      <c r="A48" s="41" t="s">
        <v>23</v>
      </c>
      <c r="B48" s="39">
        <f t="shared" si="0"/>
        <v>193</v>
      </c>
      <c r="C48" s="39">
        <f t="shared" si="1"/>
        <v>92</v>
      </c>
      <c r="D48" s="39">
        <f t="shared" si="2"/>
        <v>101</v>
      </c>
      <c r="E48" s="40">
        <f t="shared" si="3"/>
        <v>45</v>
      </c>
      <c r="F48" s="42">
        <v>17</v>
      </c>
      <c r="G48" s="42">
        <v>28</v>
      </c>
      <c r="H48" s="40">
        <f t="shared" si="4"/>
        <v>53</v>
      </c>
      <c r="I48" s="42">
        <v>27</v>
      </c>
      <c r="J48" s="42">
        <v>26</v>
      </c>
      <c r="K48" s="40">
        <f t="shared" si="5"/>
        <v>49</v>
      </c>
      <c r="L48" s="42">
        <v>27</v>
      </c>
      <c r="M48" s="42">
        <v>22</v>
      </c>
      <c r="N48" s="40">
        <f t="shared" si="6"/>
        <v>46</v>
      </c>
      <c r="O48" s="42">
        <v>21</v>
      </c>
      <c r="P48" s="42">
        <v>25</v>
      </c>
      <c r="Q48" s="40">
        <f t="shared" si="7"/>
        <v>0</v>
      </c>
      <c r="R48" s="39">
        <v>0</v>
      </c>
      <c r="S48" s="39">
        <v>0</v>
      </c>
      <c r="T48" s="75">
        <f t="shared" si="8"/>
        <v>0</v>
      </c>
      <c r="U48" s="75">
        <v>0</v>
      </c>
      <c r="V48" s="75">
        <v>0</v>
      </c>
    </row>
    <row r="49" spans="1:22" s="4" customFormat="1" ht="12" customHeight="1">
      <c r="A49" s="32" t="s">
        <v>40</v>
      </c>
      <c r="B49" s="39">
        <f t="shared" si="0"/>
        <v>204</v>
      </c>
      <c r="C49" s="39">
        <f t="shared" si="1"/>
        <v>91</v>
      </c>
      <c r="D49" s="39">
        <f t="shared" si="2"/>
        <v>113</v>
      </c>
      <c r="E49" s="40">
        <f t="shared" si="3"/>
        <v>47</v>
      </c>
      <c r="F49" s="40">
        <v>22</v>
      </c>
      <c r="G49" s="40">
        <v>25</v>
      </c>
      <c r="H49" s="40">
        <f t="shared" si="4"/>
        <v>54</v>
      </c>
      <c r="I49" s="40">
        <v>23</v>
      </c>
      <c r="J49" s="40">
        <v>31</v>
      </c>
      <c r="K49" s="40">
        <f t="shared" si="5"/>
        <v>50</v>
      </c>
      <c r="L49" s="40">
        <v>22</v>
      </c>
      <c r="M49" s="40">
        <v>28</v>
      </c>
      <c r="N49" s="40">
        <f t="shared" si="6"/>
        <v>50</v>
      </c>
      <c r="O49" s="40">
        <v>21</v>
      </c>
      <c r="P49" s="40">
        <v>29</v>
      </c>
      <c r="Q49" s="40">
        <f t="shared" si="7"/>
        <v>0</v>
      </c>
      <c r="R49" s="40">
        <v>0</v>
      </c>
      <c r="S49" s="40">
        <v>0</v>
      </c>
      <c r="T49" s="75">
        <f t="shared" si="8"/>
        <v>3</v>
      </c>
      <c r="U49" s="75">
        <v>3</v>
      </c>
      <c r="V49" s="75">
        <v>0</v>
      </c>
    </row>
    <row r="50" spans="1:22" s="4" customFormat="1" ht="12" customHeight="1">
      <c r="A50" s="41" t="s">
        <v>24</v>
      </c>
      <c r="B50" s="39">
        <f t="shared" si="0"/>
        <v>203</v>
      </c>
      <c r="C50" s="39">
        <f t="shared" si="1"/>
        <v>79</v>
      </c>
      <c r="D50" s="39">
        <f t="shared" si="2"/>
        <v>124</v>
      </c>
      <c r="E50" s="40">
        <f t="shared" si="3"/>
        <v>50</v>
      </c>
      <c r="F50" s="42">
        <v>21</v>
      </c>
      <c r="G50" s="42">
        <v>29</v>
      </c>
      <c r="H50" s="40">
        <f t="shared" si="4"/>
        <v>53</v>
      </c>
      <c r="I50" s="42">
        <v>19</v>
      </c>
      <c r="J50" s="42">
        <v>34</v>
      </c>
      <c r="K50" s="40">
        <f t="shared" si="5"/>
        <v>50</v>
      </c>
      <c r="L50" s="42">
        <v>25</v>
      </c>
      <c r="M50" s="42">
        <v>25</v>
      </c>
      <c r="N50" s="40">
        <f t="shared" si="6"/>
        <v>50</v>
      </c>
      <c r="O50" s="42">
        <v>14</v>
      </c>
      <c r="P50" s="42">
        <v>36</v>
      </c>
      <c r="Q50" s="40">
        <f t="shared" si="7"/>
        <v>0</v>
      </c>
      <c r="R50" s="39">
        <v>0</v>
      </c>
      <c r="S50" s="39">
        <v>0</v>
      </c>
      <c r="T50" s="75">
        <f t="shared" si="8"/>
        <v>0</v>
      </c>
      <c r="U50" s="75">
        <v>0</v>
      </c>
      <c r="V50" s="75">
        <v>0</v>
      </c>
    </row>
    <row r="51" spans="1:22" ht="12" customHeight="1">
      <c r="A51" s="41" t="s">
        <v>41</v>
      </c>
      <c r="B51" s="39">
        <f t="shared" si="0"/>
        <v>201</v>
      </c>
      <c r="C51" s="39">
        <f t="shared" si="1"/>
        <v>143</v>
      </c>
      <c r="D51" s="39">
        <f t="shared" si="2"/>
        <v>58</v>
      </c>
      <c r="E51" s="40">
        <f t="shared" si="3"/>
        <v>52</v>
      </c>
      <c r="F51" s="42">
        <v>40</v>
      </c>
      <c r="G51" s="42">
        <v>12</v>
      </c>
      <c r="H51" s="40">
        <f t="shared" si="4"/>
        <v>52</v>
      </c>
      <c r="I51" s="42">
        <v>35</v>
      </c>
      <c r="J51" s="42">
        <v>17</v>
      </c>
      <c r="K51" s="40">
        <f t="shared" si="5"/>
        <v>48</v>
      </c>
      <c r="L51" s="42">
        <v>33</v>
      </c>
      <c r="M51" s="42">
        <v>15</v>
      </c>
      <c r="N51" s="40">
        <f t="shared" si="6"/>
        <v>48</v>
      </c>
      <c r="O51" s="42">
        <v>34</v>
      </c>
      <c r="P51" s="42">
        <v>14</v>
      </c>
      <c r="Q51" s="40">
        <f t="shared" si="7"/>
        <v>0</v>
      </c>
      <c r="R51" s="42">
        <v>0</v>
      </c>
      <c r="S51" s="42">
        <v>0</v>
      </c>
      <c r="T51" s="75">
        <f>SUM(U51,V51)</f>
        <v>1</v>
      </c>
      <c r="U51" s="75">
        <v>1</v>
      </c>
      <c r="V51" s="75">
        <v>0</v>
      </c>
    </row>
    <row r="52" spans="1:22" s="4" customFormat="1" ht="12" customHeight="1">
      <c r="A52" s="32" t="s">
        <v>25</v>
      </c>
      <c r="B52" s="39">
        <f t="shared" si="0"/>
        <v>146</v>
      </c>
      <c r="C52" s="39">
        <f t="shared" si="1"/>
        <v>59</v>
      </c>
      <c r="D52" s="39">
        <f t="shared" si="2"/>
        <v>87</v>
      </c>
      <c r="E52" s="40">
        <f t="shared" si="3"/>
        <v>52</v>
      </c>
      <c r="F52" s="40">
        <v>22</v>
      </c>
      <c r="G52" s="40">
        <v>30</v>
      </c>
      <c r="H52" s="40">
        <f t="shared" si="4"/>
        <v>54</v>
      </c>
      <c r="I52" s="40">
        <v>18</v>
      </c>
      <c r="J52" s="40">
        <v>36</v>
      </c>
      <c r="K52" s="40">
        <f t="shared" si="5"/>
        <v>40</v>
      </c>
      <c r="L52" s="40">
        <v>19</v>
      </c>
      <c r="M52" s="40">
        <v>21</v>
      </c>
      <c r="N52" s="40">
        <f t="shared" si="6"/>
        <v>0</v>
      </c>
      <c r="O52" s="40">
        <v>0</v>
      </c>
      <c r="P52" s="40">
        <v>0</v>
      </c>
      <c r="Q52" s="40">
        <f t="shared" si="7"/>
        <v>0</v>
      </c>
      <c r="R52" s="40">
        <v>0</v>
      </c>
      <c r="S52" s="40">
        <v>0</v>
      </c>
      <c r="T52" s="75">
        <f t="shared" si="8"/>
        <v>0</v>
      </c>
      <c r="U52" s="75">
        <v>0</v>
      </c>
      <c r="V52" s="75">
        <v>0</v>
      </c>
    </row>
    <row r="53" spans="1:22" ht="12" customHeight="1">
      <c r="A53" s="41"/>
      <c r="B53" s="39">
        <f>SUM(B47:B52)</f>
        <v>984</v>
      </c>
      <c r="C53" s="39">
        <f aca="true" t="shared" si="16" ref="C53:M53">SUM(C47:C52)</f>
        <v>480</v>
      </c>
      <c r="D53" s="39">
        <f t="shared" si="16"/>
        <v>504</v>
      </c>
      <c r="E53" s="39">
        <f t="shared" si="16"/>
        <v>283</v>
      </c>
      <c r="F53" s="39">
        <f t="shared" si="16"/>
        <v>138</v>
      </c>
      <c r="G53" s="39">
        <f t="shared" si="16"/>
        <v>145</v>
      </c>
      <c r="H53" s="39">
        <f t="shared" si="16"/>
        <v>266</v>
      </c>
      <c r="I53" s="39">
        <f t="shared" si="16"/>
        <v>122</v>
      </c>
      <c r="J53" s="39">
        <f t="shared" si="16"/>
        <v>144</v>
      </c>
      <c r="K53" s="39">
        <f t="shared" si="16"/>
        <v>237</v>
      </c>
      <c r="L53" s="39">
        <f t="shared" si="16"/>
        <v>126</v>
      </c>
      <c r="M53" s="39">
        <f t="shared" si="16"/>
        <v>111</v>
      </c>
      <c r="N53" s="39">
        <f aca="true" t="shared" si="17" ref="N53:V53">SUM(N47:N52)</f>
        <v>194</v>
      </c>
      <c r="O53" s="39">
        <f t="shared" si="17"/>
        <v>90</v>
      </c>
      <c r="P53" s="39">
        <f t="shared" si="17"/>
        <v>104</v>
      </c>
      <c r="Q53" s="39">
        <f t="shared" si="17"/>
        <v>0</v>
      </c>
      <c r="R53" s="39">
        <f t="shared" si="17"/>
        <v>0</v>
      </c>
      <c r="S53" s="39">
        <f t="shared" si="17"/>
        <v>0</v>
      </c>
      <c r="T53" s="39">
        <f t="shared" si="17"/>
        <v>4</v>
      </c>
      <c r="U53" s="39">
        <f t="shared" si="17"/>
        <v>4</v>
      </c>
      <c r="V53" s="39">
        <f t="shared" si="17"/>
        <v>0</v>
      </c>
    </row>
    <row r="54" spans="1:22" ht="12" customHeight="1">
      <c r="A54" s="41" t="s">
        <v>153</v>
      </c>
      <c r="B54" s="42">
        <v>7633</v>
      </c>
      <c r="C54" s="42">
        <v>3919</v>
      </c>
      <c r="D54" s="42">
        <v>3714</v>
      </c>
      <c r="E54" s="42">
        <v>1891</v>
      </c>
      <c r="F54" s="42">
        <v>970</v>
      </c>
      <c r="G54" s="42">
        <v>921</v>
      </c>
      <c r="H54" s="42">
        <v>1922</v>
      </c>
      <c r="I54" s="42">
        <v>974</v>
      </c>
      <c r="J54" s="42">
        <v>948</v>
      </c>
      <c r="K54" s="42">
        <v>1849</v>
      </c>
      <c r="L54" s="42">
        <v>994</v>
      </c>
      <c r="M54" s="42">
        <v>855</v>
      </c>
      <c r="N54" s="42">
        <v>1825</v>
      </c>
      <c r="O54" s="42">
        <v>872</v>
      </c>
      <c r="P54" s="42">
        <v>953</v>
      </c>
      <c r="Q54" s="40">
        <v>48</v>
      </c>
      <c r="R54" s="42">
        <v>30</v>
      </c>
      <c r="S54" s="42">
        <v>18</v>
      </c>
      <c r="T54" s="42">
        <v>98</v>
      </c>
      <c r="U54" s="42">
        <v>79</v>
      </c>
      <c r="V54" s="42">
        <v>19</v>
      </c>
    </row>
    <row r="55" spans="1:22" ht="17.25" thickBot="1">
      <c r="A55" s="43"/>
      <c r="B55" s="44"/>
      <c r="C55" s="44"/>
      <c r="D55" s="44"/>
      <c r="E55" s="45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0"/>
      <c r="R55" s="44"/>
      <c r="S55" s="44"/>
      <c r="T55" s="44"/>
      <c r="U55" s="44"/>
      <c r="V55" s="44"/>
    </row>
    <row r="56" spans="1:22" ht="15.75" customHeight="1" thickBot="1">
      <c r="A56" s="76" t="str">
        <f>'總合計表'!B3</f>
        <v>992註冊人數統計</v>
      </c>
      <c r="B56" s="78" t="str">
        <f>'總合計表'!C3</f>
        <v>合計</v>
      </c>
      <c r="C56" s="76" t="str">
        <f>'總合計表'!D3</f>
        <v>男</v>
      </c>
      <c r="D56" s="78" t="str">
        <f>'總合計表'!E3</f>
        <v>女</v>
      </c>
      <c r="E56" s="46"/>
      <c r="F56" s="84" t="str">
        <f>'總合計表'!B11</f>
        <v>992註冊人數</v>
      </c>
      <c r="G56" s="85"/>
      <c r="H56" s="86"/>
      <c r="I56" s="84" t="s">
        <v>104</v>
      </c>
      <c r="J56" s="85"/>
      <c r="K56" s="86"/>
      <c r="L56" s="84" t="s">
        <v>105</v>
      </c>
      <c r="M56" s="85"/>
      <c r="N56" s="86"/>
      <c r="O56" s="84" t="s">
        <v>106</v>
      </c>
      <c r="P56" s="85"/>
      <c r="Q56" s="86"/>
      <c r="R56" s="84" t="s">
        <v>107</v>
      </c>
      <c r="S56" s="85"/>
      <c r="T56" s="86"/>
      <c r="U56" s="44"/>
      <c r="V56" s="44"/>
    </row>
    <row r="57" spans="1:22" ht="15.75" customHeight="1" thickBot="1">
      <c r="A57" s="77"/>
      <c r="B57" s="79"/>
      <c r="C57" s="77"/>
      <c r="D57" s="79"/>
      <c r="E57" s="46"/>
      <c r="F57" s="84"/>
      <c r="G57" s="85"/>
      <c r="H57" s="86"/>
      <c r="I57" s="47" t="s">
        <v>1</v>
      </c>
      <c r="J57" s="47" t="s">
        <v>2</v>
      </c>
      <c r="K57" s="47" t="s">
        <v>3</v>
      </c>
      <c r="L57" s="47" t="s">
        <v>1</v>
      </c>
      <c r="M57" s="47" t="s">
        <v>2</v>
      </c>
      <c r="N57" s="47" t="s">
        <v>3</v>
      </c>
      <c r="O57" s="47" t="s">
        <v>1</v>
      </c>
      <c r="P57" s="47" t="s">
        <v>2</v>
      </c>
      <c r="Q57" s="47" t="s">
        <v>3</v>
      </c>
      <c r="R57" s="47" t="s">
        <v>1</v>
      </c>
      <c r="S57" s="47" t="s">
        <v>2</v>
      </c>
      <c r="T57" s="47" t="s">
        <v>3</v>
      </c>
      <c r="U57" s="48"/>
      <c r="V57" s="48"/>
    </row>
    <row r="58" spans="1:22" ht="15.75" customHeight="1" thickBot="1">
      <c r="A58" s="49" t="str">
        <f>'總合計表'!B5</f>
        <v>學士班</v>
      </c>
      <c r="B58" s="51">
        <v>7633</v>
      </c>
      <c r="C58" s="51">
        <v>3919</v>
      </c>
      <c r="D58" s="51">
        <v>3714</v>
      </c>
      <c r="E58" s="46"/>
      <c r="F58" s="88" t="s">
        <v>6</v>
      </c>
      <c r="G58" s="89"/>
      <c r="H58" s="90"/>
      <c r="I58" s="50">
        <v>1985</v>
      </c>
      <c r="J58" s="50">
        <v>1023</v>
      </c>
      <c r="K58" s="50">
        <v>962</v>
      </c>
      <c r="L58" s="50">
        <v>1664</v>
      </c>
      <c r="M58" s="50">
        <v>858</v>
      </c>
      <c r="N58" s="50">
        <v>806</v>
      </c>
      <c r="O58" s="50">
        <v>280</v>
      </c>
      <c r="P58" s="50">
        <v>143</v>
      </c>
      <c r="Q58" s="50">
        <v>137</v>
      </c>
      <c r="R58" s="50">
        <v>41</v>
      </c>
      <c r="S58" s="50">
        <v>22</v>
      </c>
      <c r="T58" s="50">
        <v>19</v>
      </c>
      <c r="U58" s="44"/>
      <c r="V58" s="44"/>
    </row>
    <row r="59" spans="1:22" ht="15.75" customHeight="1" thickBot="1">
      <c r="A59" s="49" t="s">
        <v>109</v>
      </c>
      <c r="B59" s="51">
        <v>1682</v>
      </c>
      <c r="C59" s="51">
        <v>809</v>
      </c>
      <c r="D59" s="51">
        <v>873</v>
      </c>
      <c r="E59" s="46"/>
      <c r="F59" s="88" t="s">
        <v>8</v>
      </c>
      <c r="G59" s="89"/>
      <c r="H59" s="90"/>
      <c r="I59" s="50">
        <v>1824</v>
      </c>
      <c r="J59" s="50">
        <v>1489</v>
      </c>
      <c r="K59" s="50">
        <v>335</v>
      </c>
      <c r="L59" s="50">
        <v>1568</v>
      </c>
      <c r="M59" s="50">
        <v>1275</v>
      </c>
      <c r="N59" s="50">
        <v>293</v>
      </c>
      <c r="O59" s="50">
        <v>238</v>
      </c>
      <c r="P59" s="50">
        <v>199</v>
      </c>
      <c r="Q59" s="50">
        <v>39</v>
      </c>
      <c r="R59" s="50">
        <v>18</v>
      </c>
      <c r="S59" s="50">
        <v>15</v>
      </c>
      <c r="T59" s="50">
        <v>3</v>
      </c>
      <c r="U59" s="44"/>
      <c r="V59" s="44"/>
    </row>
    <row r="60" spans="1:22" ht="15.75" customHeight="1" thickBot="1">
      <c r="A60" s="49" t="s">
        <v>91</v>
      </c>
      <c r="B60" s="51">
        <v>184</v>
      </c>
      <c r="C60" s="51">
        <v>105</v>
      </c>
      <c r="D60" s="51">
        <v>79</v>
      </c>
      <c r="E60" s="46"/>
      <c r="F60" s="88" t="s">
        <v>7</v>
      </c>
      <c r="G60" s="89"/>
      <c r="H60" s="90"/>
      <c r="I60" s="50">
        <v>1305</v>
      </c>
      <c r="J60" s="50">
        <v>700</v>
      </c>
      <c r="K60" s="50">
        <v>605</v>
      </c>
      <c r="L60" s="50">
        <v>1099</v>
      </c>
      <c r="M60" s="50">
        <v>594</v>
      </c>
      <c r="N60" s="50">
        <v>505</v>
      </c>
      <c r="O60" s="50">
        <v>189</v>
      </c>
      <c r="P60" s="50">
        <v>100</v>
      </c>
      <c r="Q60" s="50">
        <v>89</v>
      </c>
      <c r="R60" s="50">
        <v>17</v>
      </c>
      <c r="S60" s="50">
        <v>6</v>
      </c>
      <c r="T60" s="50">
        <v>11</v>
      </c>
      <c r="U60" s="44"/>
      <c r="V60" s="44"/>
    </row>
    <row r="61" spans="1:22" ht="15.75" customHeight="1" thickBot="1">
      <c r="A61" s="49" t="s">
        <v>108</v>
      </c>
      <c r="B61" s="51">
        <v>9499</v>
      </c>
      <c r="C61" s="51">
        <v>4833</v>
      </c>
      <c r="D61" s="51">
        <v>4666</v>
      </c>
      <c r="E61" s="46"/>
      <c r="F61" s="88" t="s">
        <v>4</v>
      </c>
      <c r="G61" s="89"/>
      <c r="H61" s="90"/>
      <c r="I61" s="50">
        <v>1722</v>
      </c>
      <c r="J61" s="50">
        <v>600</v>
      </c>
      <c r="K61" s="50">
        <v>1122</v>
      </c>
      <c r="L61" s="50">
        <v>1139</v>
      </c>
      <c r="M61" s="50">
        <v>383</v>
      </c>
      <c r="N61" s="50">
        <v>756</v>
      </c>
      <c r="O61" s="50">
        <v>517</v>
      </c>
      <c r="P61" s="50">
        <v>184</v>
      </c>
      <c r="Q61" s="50">
        <v>333</v>
      </c>
      <c r="R61" s="50">
        <v>66</v>
      </c>
      <c r="S61" s="50">
        <v>33</v>
      </c>
      <c r="T61" s="50">
        <v>33</v>
      </c>
      <c r="U61" s="44"/>
      <c r="V61" s="44"/>
    </row>
    <row r="62" spans="1:22" ht="15.75" customHeight="1" thickBot="1">
      <c r="A62" s="43"/>
      <c r="B62" s="43"/>
      <c r="C62" s="43"/>
      <c r="D62" s="43"/>
      <c r="E62" s="46"/>
      <c r="F62" s="91" t="s">
        <v>5</v>
      </c>
      <c r="G62" s="92"/>
      <c r="H62" s="93"/>
      <c r="I62" s="50">
        <v>1380</v>
      </c>
      <c r="J62" s="50">
        <v>393</v>
      </c>
      <c r="K62" s="50">
        <v>987</v>
      </c>
      <c r="L62" s="50">
        <v>1179</v>
      </c>
      <c r="M62" s="50">
        <v>329</v>
      </c>
      <c r="N62" s="50">
        <v>850</v>
      </c>
      <c r="O62" s="50">
        <v>201</v>
      </c>
      <c r="P62" s="50">
        <v>64</v>
      </c>
      <c r="Q62" s="50">
        <v>137</v>
      </c>
      <c r="R62" s="50">
        <v>0</v>
      </c>
      <c r="S62" s="50">
        <v>0</v>
      </c>
      <c r="T62" s="50">
        <v>0</v>
      </c>
      <c r="U62" s="44"/>
      <c r="V62" s="44"/>
    </row>
    <row r="63" spans="1:22" ht="15.75" customHeight="1" thickBot="1">
      <c r="A63" s="43"/>
      <c r="B63" s="43"/>
      <c r="C63" s="43"/>
      <c r="D63" s="43"/>
      <c r="E63" s="46"/>
      <c r="F63" s="88" t="s">
        <v>9</v>
      </c>
      <c r="G63" s="89"/>
      <c r="H63" s="90"/>
      <c r="I63" s="50">
        <v>1277</v>
      </c>
      <c r="J63" s="50">
        <v>625</v>
      </c>
      <c r="K63" s="50">
        <v>652</v>
      </c>
      <c r="L63" s="50">
        <v>984</v>
      </c>
      <c r="M63" s="50">
        <v>480</v>
      </c>
      <c r="N63" s="50">
        <v>504</v>
      </c>
      <c r="O63" s="50">
        <v>251</v>
      </c>
      <c r="P63" s="50">
        <v>116</v>
      </c>
      <c r="Q63" s="50">
        <v>135</v>
      </c>
      <c r="R63" s="50">
        <v>42</v>
      </c>
      <c r="S63" s="50">
        <v>29</v>
      </c>
      <c r="T63" s="50">
        <v>13</v>
      </c>
      <c r="U63" s="44"/>
      <c r="V63" s="44"/>
    </row>
    <row r="64" spans="1:22" ht="15.75" customHeight="1" thickBot="1">
      <c r="A64" s="43"/>
      <c r="B64" s="43"/>
      <c r="C64" s="43"/>
      <c r="D64" s="43"/>
      <c r="E64" s="46"/>
      <c r="F64" s="88" t="s">
        <v>89</v>
      </c>
      <c r="G64" s="89"/>
      <c r="H64" s="90"/>
      <c r="I64" s="50">
        <v>6</v>
      </c>
      <c r="J64" s="50">
        <v>3</v>
      </c>
      <c r="K64" s="50">
        <v>3</v>
      </c>
      <c r="L64" s="50">
        <v>0</v>
      </c>
      <c r="M64" s="50">
        <v>0</v>
      </c>
      <c r="N64" s="50">
        <v>0</v>
      </c>
      <c r="O64" s="50">
        <v>6</v>
      </c>
      <c r="P64" s="50">
        <v>3</v>
      </c>
      <c r="Q64" s="50">
        <v>3</v>
      </c>
      <c r="R64" s="50">
        <v>0</v>
      </c>
      <c r="S64" s="50">
        <v>0</v>
      </c>
      <c r="T64" s="50">
        <v>0</v>
      </c>
      <c r="U64" s="44"/>
      <c r="V64" s="44"/>
    </row>
    <row r="65" spans="1:22" ht="15.75" customHeight="1" thickBot="1">
      <c r="A65" s="43"/>
      <c r="B65" s="43"/>
      <c r="C65" s="43"/>
      <c r="D65" s="43"/>
      <c r="E65" s="46"/>
      <c r="F65" s="88" t="s">
        <v>103</v>
      </c>
      <c r="G65" s="89"/>
      <c r="H65" s="90"/>
      <c r="I65" s="50">
        <f>SUM(I58:I64)</f>
        <v>9499</v>
      </c>
      <c r="J65" s="50">
        <f>SUM(J58:J64)</f>
        <v>4833</v>
      </c>
      <c r="K65" s="50">
        <f>SUM(K58:K64)</f>
        <v>4666</v>
      </c>
      <c r="L65" s="50">
        <f>SUM(L58:L64)</f>
        <v>7633</v>
      </c>
      <c r="M65" s="50">
        <f>SUM(M58:M64)</f>
        <v>3919</v>
      </c>
      <c r="N65" s="50">
        <f>SUM(N58:N64)</f>
        <v>3714</v>
      </c>
      <c r="O65" s="50">
        <f>SUM(O58:O64)</f>
        <v>1682</v>
      </c>
      <c r="P65" s="50">
        <f>SUM(P58:P64)</f>
        <v>809</v>
      </c>
      <c r="Q65" s="50">
        <f>SUM(Q58:Q64)</f>
        <v>873</v>
      </c>
      <c r="R65" s="50">
        <f>SUM(R58:R64)</f>
        <v>184</v>
      </c>
      <c r="S65" s="50">
        <f>SUM(S58:S64)</f>
        <v>105</v>
      </c>
      <c r="T65" s="50">
        <f>SUM(T58:T64)</f>
        <v>79</v>
      </c>
      <c r="U65" s="44"/>
      <c r="V65" s="44"/>
    </row>
    <row r="66" spans="1:22" ht="16.5">
      <c r="A66" s="43"/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</sheetData>
  <mergeCells count="27">
    <mergeCell ref="I56:K56"/>
    <mergeCell ref="F58:H58"/>
    <mergeCell ref="F59:H59"/>
    <mergeCell ref="F60:H60"/>
    <mergeCell ref="F65:H65"/>
    <mergeCell ref="F61:H61"/>
    <mergeCell ref="F62:H62"/>
    <mergeCell ref="F63:H63"/>
    <mergeCell ref="F64:H64"/>
    <mergeCell ref="Q1:V1"/>
    <mergeCell ref="A1:P1"/>
    <mergeCell ref="L56:N56"/>
    <mergeCell ref="O56:Q56"/>
    <mergeCell ref="R56:T56"/>
    <mergeCell ref="T2:V2"/>
    <mergeCell ref="Q2:S2"/>
    <mergeCell ref="A2:A3"/>
    <mergeCell ref="B2:D2"/>
    <mergeCell ref="F56:H57"/>
    <mergeCell ref="E2:G2"/>
    <mergeCell ref="H2:J2"/>
    <mergeCell ref="K2:M2"/>
    <mergeCell ref="N2:P2"/>
    <mergeCell ref="A56:A57"/>
    <mergeCell ref="B56:B57"/>
    <mergeCell ref="C56:C57"/>
    <mergeCell ref="D56:D5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83"/>
  <sheetViews>
    <sheetView workbookViewId="0" topLeftCell="A70">
      <selection activeCell="W81" sqref="W81"/>
    </sheetView>
  </sheetViews>
  <sheetFormatPr defaultColWidth="9.00390625" defaultRowHeight="16.5"/>
  <cols>
    <col min="1" max="1" width="6.625" style="1" customWidth="1"/>
    <col min="2" max="2" width="16.125" style="8" customWidth="1"/>
    <col min="3" max="3" width="6.75390625" style="3" customWidth="1"/>
    <col min="4" max="5" width="4.125" style="3" customWidth="1"/>
    <col min="6" max="6" width="4.125" style="5" customWidth="1"/>
    <col min="7" max="17" width="4.125" style="3" customWidth="1"/>
    <col min="18" max="20" width="4.125" style="1" customWidth="1"/>
    <col min="21" max="21" width="4.625" style="1" customWidth="1"/>
    <col min="22" max="16384" width="9.00390625" style="1" customWidth="1"/>
  </cols>
  <sheetData>
    <row r="1" spans="2:17" ht="24.75" customHeight="1">
      <c r="B1" s="95" t="s">
        <v>119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4" t="s">
        <v>155</v>
      </c>
      <c r="O1" s="94"/>
      <c r="P1" s="94"/>
      <c r="Q1" s="94"/>
    </row>
    <row r="2" spans="2:17" ht="15" customHeight="1">
      <c r="B2" s="97" t="s">
        <v>0</v>
      </c>
      <c r="C2" s="96" t="s">
        <v>120</v>
      </c>
      <c r="D2" s="96"/>
      <c r="E2" s="96"/>
      <c r="F2" s="96" t="s">
        <v>42</v>
      </c>
      <c r="G2" s="96"/>
      <c r="H2" s="96"/>
      <c r="I2" s="96" t="s">
        <v>43</v>
      </c>
      <c r="J2" s="96"/>
      <c r="K2" s="96"/>
      <c r="L2" s="96" t="s">
        <v>44</v>
      </c>
      <c r="M2" s="96"/>
      <c r="N2" s="96"/>
      <c r="O2" s="96" t="s">
        <v>45</v>
      </c>
      <c r="P2" s="96"/>
      <c r="Q2" s="96"/>
    </row>
    <row r="3" spans="2:17" ht="15" customHeight="1">
      <c r="B3" s="97"/>
      <c r="C3" s="2" t="s">
        <v>47</v>
      </c>
      <c r="D3" s="2" t="s">
        <v>2</v>
      </c>
      <c r="E3" s="2" t="s">
        <v>3</v>
      </c>
      <c r="F3" s="2" t="s">
        <v>1</v>
      </c>
      <c r="G3" s="2" t="s">
        <v>2</v>
      </c>
      <c r="H3" s="2" t="s">
        <v>3</v>
      </c>
      <c r="I3" s="2" t="s">
        <v>1</v>
      </c>
      <c r="J3" s="2" t="s">
        <v>2</v>
      </c>
      <c r="K3" s="2" t="s">
        <v>3</v>
      </c>
      <c r="L3" s="2" t="s">
        <v>1</v>
      </c>
      <c r="M3" s="2" t="s">
        <v>2</v>
      </c>
      <c r="N3" s="2" t="s">
        <v>3</v>
      </c>
      <c r="O3" s="2" t="s">
        <v>1</v>
      </c>
      <c r="P3" s="2" t="s">
        <v>2</v>
      </c>
      <c r="Q3" s="2" t="s">
        <v>3</v>
      </c>
    </row>
    <row r="4" spans="2:17" ht="10.5" customHeight="1">
      <c r="B4" s="56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0.5" customHeight="1">
      <c r="B5" s="31" t="s">
        <v>51</v>
      </c>
      <c r="C5" s="7">
        <f>SUM(D5,E5)</f>
        <v>44</v>
      </c>
      <c r="D5" s="7">
        <f>SUM(G5,J5,M5,P5)</f>
        <v>21</v>
      </c>
      <c r="E5" s="7">
        <f>SUM(H5,K5,N5,Q5)</f>
        <v>23</v>
      </c>
      <c r="F5" s="31">
        <f>SUM(H5,G5)</f>
        <v>14</v>
      </c>
      <c r="G5" s="31">
        <v>7</v>
      </c>
      <c r="H5" s="31">
        <v>7</v>
      </c>
      <c r="I5" s="31">
        <f>SUM(K5,J5)</f>
        <v>13</v>
      </c>
      <c r="J5" s="31">
        <v>5</v>
      </c>
      <c r="K5" s="31">
        <v>8</v>
      </c>
      <c r="L5" s="31">
        <f>SUM(M5,N5)</f>
        <v>12</v>
      </c>
      <c r="M5" s="31">
        <v>6</v>
      </c>
      <c r="N5" s="31">
        <v>6</v>
      </c>
      <c r="O5" s="31">
        <f>SUM(Q5,P5)</f>
        <v>5</v>
      </c>
      <c r="P5" s="31">
        <v>3</v>
      </c>
      <c r="Q5" s="31">
        <v>2</v>
      </c>
    </row>
    <row r="6" spans="2:17" ht="10.5" customHeight="1">
      <c r="B6" s="31" t="s">
        <v>56</v>
      </c>
      <c r="C6" s="7">
        <f aca="true" t="shared" si="0" ref="C6:C69">SUM(D6,E6)</f>
        <v>48</v>
      </c>
      <c r="D6" s="7">
        <f aca="true" t="shared" si="1" ref="D6:D69">SUM(G6,J6,M6,P6)</f>
        <v>16</v>
      </c>
      <c r="E6" s="7">
        <f aca="true" t="shared" si="2" ref="E6:E69">SUM(H6,K6,N6,Q6)</f>
        <v>32</v>
      </c>
      <c r="F6" s="31">
        <f aca="true" t="shared" si="3" ref="F6:F68">SUM(H6,G6)</f>
        <v>14</v>
      </c>
      <c r="G6" s="31">
        <v>4</v>
      </c>
      <c r="H6" s="31">
        <v>10</v>
      </c>
      <c r="I6" s="31">
        <f aca="true" t="shared" si="4" ref="I6:I68">SUM(K6,J6)</f>
        <v>16</v>
      </c>
      <c r="J6" s="31">
        <v>4</v>
      </c>
      <c r="K6" s="31">
        <v>12</v>
      </c>
      <c r="L6" s="31">
        <f aca="true" t="shared" si="5" ref="L6:L68">SUM(M6,N6)</f>
        <v>12</v>
      </c>
      <c r="M6" s="31">
        <v>4</v>
      </c>
      <c r="N6" s="31">
        <v>8</v>
      </c>
      <c r="O6" s="31">
        <f aca="true" t="shared" si="6" ref="O6:O68">SUM(Q6,P6)</f>
        <v>6</v>
      </c>
      <c r="P6" s="31">
        <v>4</v>
      </c>
      <c r="Q6" s="31">
        <v>2</v>
      </c>
    </row>
    <row r="7" spans="2:17" ht="10.5" customHeight="1">
      <c r="B7" s="31" t="s">
        <v>57</v>
      </c>
      <c r="C7" s="7">
        <f t="shared" si="0"/>
        <v>45</v>
      </c>
      <c r="D7" s="7">
        <f t="shared" si="1"/>
        <v>28</v>
      </c>
      <c r="E7" s="7">
        <f t="shared" si="2"/>
        <v>17</v>
      </c>
      <c r="F7" s="31">
        <f t="shared" si="3"/>
        <v>20</v>
      </c>
      <c r="G7" s="31">
        <v>11</v>
      </c>
      <c r="H7" s="31">
        <v>9</v>
      </c>
      <c r="I7" s="31">
        <f t="shared" si="4"/>
        <v>18</v>
      </c>
      <c r="J7" s="31">
        <v>13</v>
      </c>
      <c r="K7" s="31">
        <v>5</v>
      </c>
      <c r="L7" s="31">
        <f t="shared" si="5"/>
        <v>4</v>
      </c>
      <c r="M7" s="31">
        <v>2</v>
      </c>
      <c r="N7" s="31">
        <v>2</v>
      </c>
      <c r="O7" s="31">
        <f t="shared" si="6"/>
        <v>3</v>
      </c>
      <c r="P7" s="31">
        <v>2</v>
      </c>
      <c r="Q7" s="31">
        <v>1</v>
      </c>
    </row>
    <row r="8" spans="2:17" ht="10.5" customHeight="1">
      <c r="B8" s="31" t="s">
        <v>52</v>
      </c>
      <c r="C8" s="7">
        <f t="shared" si="0"/>
        <v>34</v>
      </c>
      <c r="D8" s="7">
        <f t="shared" si="1"/>
        <v>18</v>
      </c>
      <c r="E8" s="7">
        <f t="shared" si="2"/>
        <v>16</v>
      </c>
      <c r="F8" s="31">
        <f t="shared" si="3"/>
        <v>12</v>
      </c>
      <c r="G8" s="31">
        <v>5</v>
      </c>
      <c r="H8" s="31">
        <v>7</v>
      </c>
      <c r="I8" s="31">
        <f t="shared" si="4"/>
        <v>13</v>
      </c>
      <c r="J8" s="31">
        <v>9</v>
      </c>
      <c r="K8" s="31">
        <v>4</v>
      </c>
      <c r="L8" s="31">
        <f t="shared" si="5"/>
        <v>8</v>
      </c>
      <c r="M8" s="31">
        <v>3</v>
      </c>
      <c r="N8" s="31">
        <v>5</v>
      </c>
      <c r="O8" s="31">
        <f t="shared" si="6"/>
        <v>1</v>
      </c>
      <c r="P8" s="31">
        <v>1</v>
      </c>
      <c r="Q8" s="31">
        <v>0</v>
      </c>
    </row>
    <row r="9" spans="2:17" ht="10.5" customHeight="1">
      <c r="B9" s="31" t="s">
        <v>53</v>
      </c>
      <c r="C9" s="7">
        <f t="shared" si="0"/>
        <v>32</v>
      </c>
      <c r="D9" s="7">
        <f t="shared" si="1"/>
        <v>16</v>
      </c>
      <c r="E9" s="7">
        <f t="shared" si="2"/>
        <v>16</v>
      </c>
      <c r="F9" s="31">
        <f t="shared" si="3"/>
        <v>12</v>
      </c>
      <c r="G9" s="31">
        <v>4</v>
      </c>
      <c r="H9" s="31">
        <v>8</v>
      </c>
      <c r="I9" s="31">
        <f t="shared" si="4"/>
        <v>16</v>
      </c>
      <c r="J9" s="31">
        <v>8</v>
      </c>
      <c r="K9" s="31">
        <v>8</v>
      </c>
      <c r="L9" s="31">
        <f t="shared" si="5"/>
        <v>2</v>
      </c>
      <c r="M9" s="31">
        <v>2</v>
      </c>
      <c r="N9" s="31">
        <v>0</v>
      </c>
      <c r="O9" s="31">
        <f t="shared" si="6"/>
        <v>2</v>
      </c>
      <c r="P9" s="31">
        <v>2</v>
      </c>
      <c r="Q9" s="31">
        <v>0</v>
      </c>
    </row>
    <row r="10" spans="2:17" ht="10.5" customHeight="1">
      <c r="B10" s="31" t="s">
        <v>54</v>
      </c>
      <c r="C10" s="7">
        <f t="shared" si="0"/>
        <v>34</v>
      </c>
      <c r="D10" s="7">
        <f t="shared" si="1"/>
        <v>18</v>
      </c>
      <c r="E10" s="7">
        <f t="shared" si="2"/>
        <v>16</v>
      </c>
      <c r="F10" s="31">
        <f t="shared" si="3"/>
        <v>22</v>
      </c>
      <c r="G10" s="31">
        <v>11</v>
      </c>
      <c r="H10" s="31">
        <v>11</v>
      </c>
      <c r="I10" s="31">
        <f t="shared" si="4"/>
        <v>12</v>
      </c>
      <c r="J10" s="31">
        <v>7</v>
      </c>
      <c r="K10" s="31">
        <v>5</v>
      </c>
      <c r="L10" s="31">
        <f t="shared" si="5"/>
        <v>0</v>
      </c>
      <c r="M10" s="31">
        <v>0</v>
      </c>
      <c r="N10" s="31">
        <v>0</v>
      </c>
      <c r="O10" s="31">
        <f t="shared" si="6"/>
        <v>0</v>
      </c>
      <c r="P10" s="31">
        <v>0</v>
      </c>
      <c r="Q10" s="31">
        <v>0</v>
      </c>
    </row>
    <row r="11" spans="2:17" ht="10.5" customHeight="1">
      <c r="B11" s="31" t="s">
        <v>58</v>
      </c>
      <c r="C11" s="7">
        <f t="shared" si="0"/>
        <v>12</v>
      </c>
      <c r="D11" s="7">
        <f t="shared" si="1"/>
        <v>9</v>
      </c>
      <c r="E11" s="7">
        <f t="shared" si="2"/>
        <v>3</v>
      </c>
      <c r="F11" s="31">
        <f t="shared" si="3"/>
        <v>0</v>
      </c>
      <c r="G11" s="31">
        <v>0</v>
      </c>
      <c r="H11" s="31">
        <v>0</v>
      </c>
      <c r="I11" s="31">
        <f t="shared" si="4"/>
        <v>0</v>
      </c>
      <c r="J11" s="31">
        <v>0</v>
      </c>
      <c r="K11" s="31">
        <v>0</v>
      </c>
      <c r="L11" s="31">
        <f t="shared" si="5"/>
        <v>9</v>
      </c>
      <c r="M11" s="31">
        <v>6</v>
      </c>
      <c r="N11" s="31">
        <v>3</v>
      </c>
      <c r="O11" s="31">
        <f t="shared" si="6"/>
        <v>3</v>
      </c>
      <c r="P11" s="31">
        <v>3</v>
      </c>
      <c r="Q11" s="31">
        <v>0</v>
      </c>
    </row>
    <row r="12" spans="2:17" ht="10.5" customHeight="1">
      <c r="B12" s="31" t="s">
        <v>55</v>
      </c>
      <c r="C12" s="7">
        <f t="shared" si="0"/>
        <v>31</v>
      </c>
      <c r="D12" s="7">
        <f t="shared" si="1"/>
        <v>17</v>
      </c>
      <c r="E12" s="7">
        <f t="shared" si="2"/>
        <v>14</v>
      </c>
      <c r="F12" s="31">
        <f t="shared" si="3"/>
        <v>12</v>
      </c>
      <c r="G12" s="7">
        <v>6</v>
      </c>
      <c r="H12" s="7">
        <v>6</v>
      </c>
      <c r="I12" s="31">
        <f t="shared" si="4"/>
        <v>15</v>
      </c>
      <c r="J12" s="7">
        <v>9</v>
      </c>
      <c r="K12" s="7">
        <v>6</v>
      </c>
      <c r="L12" s="31">
        <f t="shared" si="5"/>
        <v>4</v>
      </c>
      <c r="M12" s="7">
        <v>2</v>
      </c>
      <c r="N12" s="7">
        <v>2</v>
      </c>
      <c r="O12" s="31">
        <f t="shared" si="6"/>
        <v>0</v>
      </c>
      <c r="P12" s="7">
        <v>0</v>
      </c>
      <c r="Q12" s="7">
        <v>0</v>
      </c>
    </row>
    <row r="13" spans="2:17" ht="10.5" customHeight="1">
      <c r="B13" s="31"/>
      <c r="C13" s="7">
        <f t="shared" si="0"/>
        <v>280</v>
      </c>
      <c r="D13" s="7">
        <f t="shared" si="1"/>
        <v>143</v>
      </c>
      <c r="E13" s="7">
        <f t="shared" si="2"/>
        <v>137</v>
      </c>
      <c r="F13" s="31">
        <f>SUM(F5:F12)</f>
        <v>106</v>
      </c>
      <c r="G13" s="31">
        <f aca="true" t="shared" si="7" ref="G13:Q13">SUM(G5:G12)</f>
        <v>48</v>
      </c>
      <c r="H13" s="31">
        <f t="shared" si="7"/>
        <v>58</v>
      </c>
      <c r="I13" s="31">
        <f t="shared" si="7"/>
        <v>103</v>
      </c>
      <c r="J13" s="31">
        <f t="shared" si="7"/>
        <v>55</v>
      </c>
      <c r="K13" s="31">
        <f t="shared" si="7"/>
        <v>48</v>
      </c>
      <c r="L13" s="31">
        <f t="shared" si="7"/>
        <v>51</v>
      </c>
      <c r="M13" s="31">
        <f t="shared" si="7"/>
        <v>25</v>
      </c>
      <c r="N13" s="31">
        <f t="shared" si="7"/>
        <v>26</v>
      </c>
      <c r="O13" s="31">
        <f t="shared" si="7"/>
        <v>20</v>
      </c>
      <c r="P13" s="31">
        <f t="shared" si="7"/>
        <v>15</v>
      </c>
      <c r="Q13" s="31">
        <f t="shared" si="7"/>
        <v>5</v>
      </c>
    </row>
    <row r="14" spans="2:17" ht="10.5" customHeight="1">
      <c r="B14" s="56" t="s">
        <v>114</v>
      </c>
      <c r="C14" s="7"/>
      <c r="D14" s="7"/>
      <c r="E14" s="7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10.5" customHeight="1">
      <c r="B15" s="31" t="s">
        <v>61</v>
      </c>
      <c r="C15" s="7">
        <f t="shared" si="0"/>
        <v>30</v>
      </c>
      <c r="D15" s="7">
        <f t="shared" si="1"/>
        <v>24</v>
      </c>
      <c r="E15" s="7">
        <f t="shared" si="2"/>
        <v>6</v>
      </c>
      <c r="F15" s="31">
        <f t="shared" si="3"/>
        <v>14</v>
      </c>
      <c r="G15" s="31">
        <v>11</v>
      </c>
      <c r="H15" s="31">
        <v>3</v>
      </c>
      <c r="I15" s="31">
        <f t="shared" si="4"/>
        <v>11</v>
      </c>
      <c r="J15" s="31">
        <v>9</v>
      </c>
      <c r="K15" s="31">
        <v>2</v>
      </c>
      <c r="L15" s="31">
        <f t="shared" si="5"/>
        <v>5</v>
      </c>
      <c r="M15" s="31">
        <v>4</v>
      </c>
      <c r="N15" s="31">
        <v>1</v>
      </c>
      <c r="O15" s="31">
        <f t="shared" si="6"/>
        <v>0</v>
      </c>
      <c r="P15" s="31">
        <v>0</v>
      </c>
      <c r="Q15" s="31">
        <v>0</v>
      </c>
    </row>
    <row r="16" spans="2:17" ht="10.5" customHeight="1">
      <c r="B16" s="31" t="s">
        <v>121</v>
      </c>
      <c r="C16" s="7">
        <f t="shared" si="0"/>
        <v>12</v>
      </c>
      <c r="D16" s="7">
        <f t="shared" si="1"/>
        <v>12</v>
      </c>
      <c r="E16" s="7">
        <f t="shared" si="2"/>
        <v>0</v>
      </c>
      <c r="F16" s="31">
        <f t="shared" si="3"/>
        <v>12</v>
      </c>
      <c r="G16" s="31">
        <v>12</v>
      </c>
      <c r="H16" s="31">
        <v>0</v>
      </c>
      <c r="I16" s="31">
        <f t="shared" si="4"/>
        <v>0</v>
      </c>
      <c r="J16" s="31">
        <v>0</v>
      </c>
      <c r="K16" s="31">
        <v>0</v>
      </c>
      <c r="L16" s="31">
        <f t="shared" si="5"/>
        <v>0</v>
      </c>
      <c r="M16" s="31">
        <v>0</v>
      </c>
      <c r="N16" s="31">
        <v>0</v>
      </c>
      <c r="O16" s="31">
        <f t="shared" si="6"/>
        <v>0</v>
      </c>
      <c r="P16" s="31">
        <v>0</v>
      </c>
      <c r="Q16" s="31">
        <v>0</v>
      </c>
    </row>
    <row r="17" spans="2:17" ht="10.5" customHeight="1">
      <c r="B17" s="31" t="s">
        <v>59</v>
      </c>
      <c r="C17" s="7">
        <f t="shared" si="0"/>
        <v>44</v>
      </c>
      <c r="D17" s="7">
        <f t="shared" si="1"/>
        <v>29</v>
      </c>
      <c r="E17" s="7">
        <f t="shared" si="2"/>
        <v>15</v>
      </c>
      <c r="F17" s="31">
        <f t="shared" si="3"/>
        <v>22</v>
      </c>
      <c r="G17" s="31">
        <v>14</v>
      </c>
      <c r="H17" s="31">
        <v>8</v>
      </c>
      <c r="I17" s="31">
        <f t="shared" si="4"/>
        <v>18</v>
      </c>
      <c r="J17" s="31">
        <v>13</v>
      </c>
      <c r="K17" s="31">
        <v>5</v>
      </c>
      <c r="L17" s="31">
        <f t="shared" si="5"/>
        <v>3</v>
      </c>
      <c r="M17" s="31">
        <v>1</v>
      </c>
      <c r="N17" s="31">
        <v>2</v>
      </c>
      <c r="O17" s="31">
        <f t="shared" si="6"/>
        <v>1</v>
      </c>
      <c r="P17" s="31">
        <v>1</v>
      </c>
      <c r="Q17" s="31">
        <v>0</v>
      </c>
    </row>
    <row r="18" spans="2:17" ht="10.5" customHeight="1">
      <c r="B18" s="33" t="s">
        <v>62</v>
      </c>
      <c r="C18" s="7">
        <f t="shared" si="0"/>
        <v>34</v>
      </c>
      <c r="D18" s="7">
        <f t="shared" si="1"/>
        <v>30</v>
      </c>
      <c r="E18" s="7">
        <f t="shared" si="2"/>
        <v>4</v>
      </c>
      <c r="F18" s="31">
        <f t="shared" si="3"/>
        <v>15</v>
      </c>
      <c r="G18" s="31">
        <v>11</v>
      </c>
      <c r="H18" s="31">
        <v>4</v>
      </c>
      <c r="I18" s="31">
        <f t="shared" si="4"/>
        <v>17</v>
      </c>
      <c r="J18" s="31">
        <v>17</v>
      </c>
      <c r="K18" s="31">
        <v>0</v>
      </c>
      <c r="L18" s="31">
        <f t="shared" si="5"/>
        <v>1</v>
      </c>
      <c r="M18" s="31">
        <v>1</v>
      </c>
      <c r="N18" s="31">
        <v>0</v>
      </c>
      <c r="O18" s="31">
        <f t="shared" si="6"/>
        <v>1</v>
      </c>
      <c r="P18" s="31">
        <v>1</v>
      </c>
      <c r="Q18" s="31">
        <v>0</v>
      </c>
    </row>
    <row r="19" spans="2:17" ht="10.5" customHeight="1">
      <c r="B19" s="33" t="s">
        <v>63</v>
      </c>
      <c r="C19" s="7">
        <f t="shared" si="0"/>
        <v>32</v>
      </c>
      <c r="D19" s="7">
        <f t="shared" si="1"/>
        <v>25</v>
      </c>
      <c r="E19" s="7">
        <f t="shared" si="2"/>
        <v>7</v>
      </c>
      <c r="F19" s="31">
        <f t="shared" si="3"/>
        <v>18</v>
      </c>
      <c r="G19" s="7">
        <v>14</v>
      </c>
      <c r="H19" s="7">
        <v>4</v>
      </c>
      <c r="I19" s="31">
        <f t="shared" si="4"/>
        <v>11</v>
      </c>
      <c r="J19" s="7">
        <v>9</v>
      </c>
      <c r="K19" s="7">
        <v>2</v>
      </c>
      <c r="L19" s="31">
        <f t="shared" si="5"/>
        <v>3</v>
      </c>
      <c r="M19" s="7">
        <v>2</v>
      </c>
      <c r="N19" s="7">
        <v>1</v>
      </c>
      <c r="O19" s="31">
        <f t="shared" si="6"/>
        <v>0</v>
      </c>
      <c r="P19" s="7">
        <v>0</v>
      </c>
      <c r="Q19" s="7">
        <v>0</v>
      </c>
    </row>
    <row r="20" spans="2:17" ht="10.5" customHeight="1">
      <c r="B20" s="57" t="s">
        <v>60</v>
      </c>
      <c r="C20" s="7">
        <f t="shared" si="0"/>
        <v>65</v>
      </c>
      <c r="D20" s="7">
        <f t="shared" si="1"/>
        <v>59</v>
      </c>
      <c r="E20" s="7">
        <f t="shared" si="2"/>
        <v>6</v>
      </c>
      <c r="F20" s="31">
        <f t="shared" si="3"/>
        <v>36</v>
      </c>
      <c r="G20" s="7">
        <v>33</v>
      </c>
      <c r="H20" s="7">
        <v>3</v>
      </c>
      <c r="I20" s="31">
        <f t="shared" si="4"/>
        <v>21</v>
      </c>
      <c r="J20" s="7">
        <v>18</v>
      </c>
      <c r="K20" s="7">
        <v>3</v>
      </c>
      <c r="L20" s="31">
        <f t="shared" si="5"/>
        <v>6</v>
      </c>
      <c r="M20" s="7">
        <v>6</v>
      </c>
      <c r="N20" s="7">
        <v>0</v>
      </c>
      <c r="O20" s="31">
        <f t="shared" si="6"/>
        <v>2</v>
      </c>
      <c r="P20" s="7">
        <v>2</v>
      </c>
      <c r="Q20" s="7">
        <v>0</v>
      </c>
    </row>
    <row r="21" spans="2:17" ht="10.5" customHeight="1">
      <c r="B21" s="33" t="s">
        <v>122</v>
      </c>
      <c r="C21" s="7">
        <f t="shared" si="0"/>
        <v>21</v>
      </c>
      <c r="D21" s="7">
        <f t="shared" si="1"/>
        <v>20</v>
      </c>
      <c r="E21" s="7">
        <f t="shared" si="2"/>
        <v>1</v>
      </c>
      <c r="F21" s="31">
        <f t="shared" si="3"/>
        <v>0</v>
      </c>
      <c r="G21" s="31">
        <v>0</v>
      </c>
      <c r="H21" s="31">
        <v>0</v>
      </c>
      <c r="I21" s="31">
        <f t="shared" si="4"/>
        <v>20</v>
      </c>
      <c r="J21" s="31">
        <v>19</v>
      </c>
      <c r="K21" s="31">
        <v>1</v>
      </c>
      <c r="L21" s="31">
        <f t="shared" si="5"/>
        <v>1</v>
      </c>
      <c r="M21" s="31">
        <v>1</v>
      </c>
      <c r="N21" s="31">
        <v>0</v>
      </c>
      <c r="O21" s="31">
        <f t="shared" si="6"/>
        <v>0</v>
      </c>
      <c r="P21" s="31">
        <v>0</v>
      </c>
      <c r="Q21" s="31">
        <v>0</v>
      </c>
    </row>
    <row r="22" spans="2:17" ht="10.5" customHeight="1">
      <c r="B22" s="31" t="s">
        <v>123</v>
      </c>
      <c r="C22" s="7">
        <f t="shared" si="0"/>
        <v>0</v>
      </c>
      <c r="D22" s="7">
        <f t="shared" si="1"/>
        <v>0</v>
      </c>
      <c r="E22" s="7">
        <f t="shared" si="2"/>
        <v>0</v>
      </c>
      <c r="F22" s="31">
        <f t="shared" si="3"/>
        <v>0</v>
      </c>
      <c r="G22" s="31">
        <v>0</v>
      </c>
      <c r="H22" s="31">
        <v>0</v>
      </c>
      <c r="I22" s="31">
        <f t="shared" si="4"/>
        <v>0</v>
      </c>
      <c r="J22" s="31">
        <v>0</v>
      </c>
      <c r="K22" s="31">
        <v>0</v>
      </c>
      <c r="L22" s="31">
        <f t="shared" si="5"/>
        <v>0</v>
      </c>
      <c r="M22" s="31">
        <v>0</v>
      </c>
      <c r="N22" s="31">
        <v>0</v>
      </c>
      <c r="O22" s="31">
        <f t="shared" si="6"/>
        <v>0</v>
      </c>
      <c r="P22" s="31">
        <v>0</v>
      </c>
      <c r="Q22" s="31">
        <v>0</v>
      </c>
    </row>
    <row r="23" spans="2:17" ht="10.5" customHeight="1">
      <c r="B23" s="31"/>
      <c r="C23" s="7">
        <f t="shared" si="0"/>
        <v>238</v>
      </c>
      <c r="D23" s="7">
        <f t="shared" si="1"/>
        <v>199</v>
      </c>
      <c r="E23" s="7">
        <f t="shared" si="2"/>
        <v>39</v>
      </c>
      <c r="F23" s="31">
        <f>SUM(F15:F22)</f>
        <v>117</v>
      </c>
      <c r="G23" s="31">
        <f aca="true" t="shared" si="8" ref="G23:Q23">SUM(G15:G22)</f>
        <v>95</v>
      </c>
      <c r="H23" s="31">
        <f t="shared" si="8"/>
        <v>22</v>
      </c>
      <c r="I23" s="31">
        <f t="shared" si="8"/>
        <v>98</v>
      </c>
      <c r="J23" s="31">
        <f t="shared" si="8"/>
        <v>85</v>
      </c>
      <c r="K23" s="31">
        <f t="shared" si="8"/>
        <v>13</v>
      </c>
      <c r="L23" s="31">
        <f t="shared" si="8"/>
        <v>19</v>
      </c>
      <c r="M23" s="31">
        <f t="shared" si="8"/>
        <v>15</v>
      </c>
      <c r="N23" s="31">
        <f t="shared" si="8"/>
        <v>4</v>
      </c>
      <c r="O23" s="31">
        <f t="shared" si="8"/>
        <v>4</v>
      </c>
      <c r="P23" s="31">
        <f t="shared" si="8"/>
        <v>4</v>
      </c>
      <c r="Q23" s="31">
        <f t="shared" si="8"/>
        <v>0</v>
      </c>
    </row>
    <row r="24" spans="2:17" ht="10.5" customHeight="1">
      <c r="B24" s="56" t="s">
        <v>150</v>
      </c>
      <c r="C24" s="7"/>
      <c r="D24" s="7"/>
      <c r="E24" s="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 ht="10.5" customHeight="1">
      <c r="B25" s="31" t="s">
        <v>64</v>
      </c>
      <c r="C25" s="7">
        <f t="shared" si="0"/>
        <v>55</v>
      </c>
      <c r="D25" s="7">
        <f t="shared" si="1"/>
        <v>14</v>
      </c>
      <c r="E25" s="7">
        <f t="shared" si="2"/>
        <v>41</v>
      </c>
      <c r="F25" s="31">
        <f t="shared" si="3"/>
        <v>29</v>
      </c>
      <c r="G25" s="31">
        <v>9</v>
      </c>
      <c r="H25" s="31">
        <v>20</v>
      </c>
      <c r="I25" s="31">
        <f t="shared" si="4"/>
        <v>21</v>
      </c>
      <c r="J25" s="31">
        <v>4</v>
      </c>
      <c r="K25" s="31">
        <v>17</v>
      </c>
      <c r="L25" s="31">
        <f t="shared" si="5"/>
        <v>4</v>
      </c>
      <c r="M25" s="31">
        <v>0</v>
      </c>
      <c r="N25" s="31">
        <v>4</v>
      </c>
      <c r="O25" s="31">
        <f t="shared" si="6"/>
        <v>1</v>
      </c>
      <c r="P25" s="31">
        <v>1</v>
      </c>
      <c r="Q25" s="31">
        <v>0</v>
      </c>
    </row>
    <row r="26" spans="2:17" ht="10.5" customHeight="1">
      <c r="B26" s="31" t="s">
        <v>65</v>
      </c>
      <c r="C26" s="7">
        <f t="shared" si="0"/>
        <v>32</v>
      </c>
      <c r="D26" s="7">
        <f t="shared" si="1"/>
        <v>15</v>
      </c>
      <c r="E26" s="7">
        <f t="shared" si="2"/>
        <v>17</v>
      </c>
      <c r="F26" s="31">
        <f t="shared" si="3"/>
        <v>13</v>
      </c>
      <c r="G26" s="7">
        <v>7</v>
      </c>
      <c r="H26" s="7">
        <v>6</v>
      </c>
      <c r="I26" s="31">
        <f t="shared" si="4"/>
        <v>12</v>
      </c>
      <c r="J26" s="7">
        <v>5</v>
      </c>
      <c r="K26" s="7">
        <v>7</v>
      </c>
      <c r="L26" s="31">
        <f>SUM(M26,N26)</f>
        <v>3</v>
      </c>
      <c r="M26" s="7">
        <v>1</v>
      </c>
      <c r="N26" s="7">
        <v>2</v>
      </c>
      <c r="O26" s="31">
        <f t="shared" si="6"/>
        <v>4</v>
      </c>
      <c r="P26" s="7">
        <v>2</v>
      </c>
      <c r="Q26" s="7">
        <v>2</v>
      </c>
    </row>
    <row r="27" spans="2:17" ht="10.5" customHeight="1">
      <c r="B27" s="31" t="s">
        <v>66</v>
      </c>
      <c r="C27" s="7">
        <f t="shared" si="0"/>
        <v>28</v>
      </c>
      <c r="D27" s="7">
        <f t="shared" si="1"/>
        <v>24</v>
      </c>
      <c r="E27" s="7">
        <f t="shared" si="2"/>
        <v>4</v>
      </c>
      <c r="F27" s="31">
        <f t="shared" si="3"/>
        <v>15</v>
      </c>
      <c r="G27" s="7">
        <v>13</v>
      </c>
      <c r="H27" s="7">
        <v>2</v>
      </c>
      <c r="I27" s="31">
        <f t="shared" si="4"/>
        <v>9</v>
      </c>
      <c r="J27" s="7">
        <v>8</v>
      </c>
      <c r="K27" s="7">
        <v>1</v>
      </c>
      <c r="L27" s="31">
        <f t="shared" si="5"/>
        <v>2</v>
      </c>
      <c r="M27" s="7">
        <v>1</v>
      </c>
      <c r="N27" s="7">
        <v>1</v>
      </c>
      <c r="O27" s="31">
        <f t="shared" si="6"/>
        <v>2</v>
      </c>
      <c r="P27" s="7">
        <v>2</v>
      </c>
      <c r="Q27" s="7">
        <v>0</v>
      </c>
    </row>
    <row r="28" spans="2:17" ht="10.5" customHeight="1">
      <c r="B28" s="31" t="s">
        <v>67</v>
      </c>
      <c r="C28" s="7">
        <f t="shared" si="0"/>
        <v>38</v>
      </c>
      <c r="D28" s="7">
        <f t="shared" si="1"/>
        <v>27</v>
      </c>
      <c r="E28" s="7">
        <f t="shared" si="2"/>
        <v>11</v>
      </c>
      <c r="F28" s="31">
        <f t="shared" si="3"/>
        <v>17</v>
      </c>
      <c r="G28" s="31">
        <v>10</v>
      </c>
      <c r="H28" s="31">
        <v>7</v>
      </c>
      <c r="I28" s="31">
        <f t="shared" si="4"/>
        <v>17</v>
      </c>
      <c r="J28" s="31">
        <v>15</v>
      </c>
      <c r="K28" s="31">
        <v>2</v>
      </c>
      <c r="L28" s="31">
        <f t="shared" si="5"/>
        <v>3</v>
      </c>
      <c r="M28" s="31">
        <v>1</v>
      </c>
      <c r="N28" s="31">
        <v>2</v>
      </c>
      <c r="O28" s="31">
        <f t="shared" si="6"/>
        <v>1</v>
      </c>
      <c r="P28" s="31">
        <v>1</v>
      </c>
      <c r="Q28" s="31">
        <v>0</v>
      </c>
    </row>
    <row r="29" spans="2:17" ht="10.5" customHeight="1">
      <c r="B29" s="33" t="s">
        <v>124</v>
      </c>
      <c r="C29" s="7">
        <f t="shared" si="0"/>
        <v>22</v>
      </c>
      <c r="D29" s="7">
        <f t="shared" si="1"/>
        <v>11</v>
      </c>
      <c r="E29" s="7">
        <f t="shared" si="2"/>
        <v>11</v>
      </c>
      <c r="F29" s="31">
        <f t="shared" si="3"/>
        <v>20</v>
      </c>
      <c r="G29" s="31">
        <v>10</v>
      </c>
      <c r="H29" s="31">
        <v>10</v>
      </c>
      <c r="I29" s="31">
        <f t="shared" si="4"/>
        <v>0</v>
      </c>
      <c r="J29" s="31">
        <v>0</v>
      </c>
      <c r="K29" s="31">
        <v>0</v>
      </c>
      <c r="L29" s="31">
        <f t="shared" si="5"/>
        <v>2</v>
      </c>
      <c r="M29" s="31">
        <v>1</v>
      </c>
      <c r="N29" s="31">
        <v>1</v>
      </c>
      <c r="O29" s="31">
        <f t="shared" si="6"/>
        <v>0</v>
      </c>
      <c r="P29" s="31">
        <v>0</v>
      </c>
      <c r="Q29" s="31">
        <v>0</v>
      </c>
    </row>
    <row r="30" spans="2:17" ht="10.5" customHeight="1">
      <c r="B30" s="31" t="s">
        <v>125</v>
      </c>
      <c r="C30" s="7">
        <f t="shared" si="0"/>
        <v>14</v>
      </c>
      <c r="D30" s="7">
        <f t="shared" si="1"/>
        <v>9</v>
      </c>
      <c r="E30" s="7">
        <f t="shared" si="2"/>
        <v>5</v>
      </c>
      <c r="F30" s="31">
        <f t="shared" si="3"/>
        <v>0</v>
      </c>
      <c r="G30" s="31">
        <v>0</v>
      </c>
      <c r="H30" s="31">
        <v>0</v>
      </c>
      <c r="I30" s="31">
        <f t="shared" si="4"/>
        <v>13</v>
      </c>
      <c r="J30" s="31">
        <v>8</v>
      </c>
      <c r="K30" s="31">
        <v>5</v>
      </c>
      <c r="L30" s="31">
        <f t="shared" si="5"/>
        <v>1</v>
      </c>
      <c r="M30" s="31">
        <v>1</v>
      </c>
      <c r="N30" s="31">
        <v>0</v>
      </c>
      <c r="O30" s="31">
        <f t="shared" si="6"/>
        <v>0</v>
      </c>
      <c r="P30" s="31">
        <v>0</v>
      </c>
      <c r="Q30" s="31">
        <v>0</v>
      </c>
    </row>
    <row r="31" spans="2:17" ht="10.5" customHeight="1">
      <c r="B31" s="31"/>
      <c r="C31" s="7">
        <f t="shared" si="0"/>
        <v>189</v>
      </c>
      <c r="D31" s="7">
        <f t="shared" si="1"/>
        <v>100</v>
      </c>
      <c r="E31" s="7">
        <f t="shared" si="2"/>
        <v>89</v>
      </c>
      <c r="F31" s="31">
        <f aca="true" t="shared" si="9" ref="F31:Q31">SUM(F25:F30)</f>
        <v>94</v>
      </c>
      <c r="G31" s="31">
        <f t="shared" si="9"/>
        <v>49</v>
      </c>
      <c r="H31" s="31">
        <f t="shared" si="9"/>
        <v>45</v>
      </c>
      <c r="I31" s="31">
        <f t="shared" si="9"/>
        <v>72</v>
      </c>
      <c r="J31" s="31">
        <f t="shared" si="9"/>
        <v>40</v>
      </c>
      <c r="K31" s="31">
        <f t="shared" si="9"/>
        <v>32</v>
      </c>
      <c r="L31" s="31">
        <f t="shared" si="9"/>
        <v>15</v>
      </c>
      <c r="M31" s="31">
        <f t="shared" si="9"/>
        <v>5</v>
      </c>
      <c r="N31" s="31">
        <f t="shared" si="9"/>
        <v>10</v>
      </c>
      <c r="O31" s="31">
        <f t="shared" si="9"/>
        <v>8</v>
      </c>
      <c r="P31" s="31">
        <f t="shared" si="9"/>
        <v>6</v>
      </c>
      <c r="Q31" s="31">
        <f t="shared" si="9"/>
        <v>2</v>
      </c>
    </row>
    <row r="32" spans="2:17" ht="10.5" customHeight="1">
      <c r="B32" s="56" t="s">
        <v>149</v>
      </c>
      <c r="C32" s="7"/>
      <c r="D32" s="7"/>
      <c r="E32" s="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t="10.5" customHeight="1">
      <c r="B33" s="31" t="s">
        <v>98</v>
      </c>
      <c r="C33" s="7">
        <f t="shared" si="0"/>
        <v>21</v>
      </c>
      <c r="D33" s="7">
        <f t="shared" si="1"/>
        <v>12</v>
      </c>
      <c r="E33" s="7">
        <f t="shared" si="2"/>
        <v>9</v>
      </c>
      <c r="F33" s="31">
        <f t="shared" si="3"/>
        <v>20</v>
      </c>
      <c r="G33" s="31">
        <v>11</v>
      </c>
      <c r="H33" s="31">
        <v>9</v>
      </c>
      <c r="I33" s="31">
        <f t="shared" si="4"/>
        <v>1</v>
      </c>
      <c r="J33" s="31">
        <v>1</v>
      </c>
      <c r="K33" s="31">
        <v>0</v>
      </c>
      <c r="L33" s="31">
        <f t="shared" si="5"/>
        <v>0</v>
      </c>
      <c r="M33" s="31">
        <v>0</v>
      </c>
      <c r="N33" s="31">
        <v>0</v>
      </c>
      <c r="O33" s="31">
        <f t="shared" si="6"/>
        <v>0</v>
      </c>
      <c r="P33" s="31">
        <v>0</v>
      </c>
      <c r="Q33" s="31">
        <v>0</v>
      </c>
    </row>
    <row r="34" spans="2:17" ht="10.5" customHeight="1">
      <c r="B34" s="31" t="s">
        <v>69</v>
      </c>
      <c r="C34" s="7">
        <f t="shared" si="0"/>
        <v>48</v>
      </c>
      <c r="D34" s="7">
        <f t="shared" si="1"/>
        <v>13</v>
      </c>
      <c r="E34" s="7">
        <f t="shared" si="2"/>
        <v>35</v>
      </c>
      <c r="F34" s="31">
        <f t="shared" si="3"/>
        <v>17</v>
      </c>
      <c r="G34" s="31">
        <v>5</v>
      </c>
      <c r="H34" s="31">
        <v>12</v>
      </c>
      <c r="I34" s="31">
        <f t="shared" si="4"/>
        <v>20</v>
      </c>
      <c r="J34" s="31">
        <v>4</v>
      </c>
      <c r="K34" s="31">
        <v>16</v>
      </c>
      <c r="L34" s="31">
        <f t="shared" si="5"/>
        <v>10</v>
      </c>
      <c r="M34" s="31">
        <v>4</v>
      </c>
      <c r="N34" s="31">
        <v>6</v>
      </c>
      <c r="O34" s="31">
        <f t="shared" si="6"/>
        <v>1</v>
      </c>
      <c r="P34" s="31">
        <v>0</v>
      </c>
      <c r="Q34" s="31">
        <v>1</v>
      </c>
    </row>
    <row r="35" spans="2:17" ht="10.5" customHeight="1">
      <c r="B35" s="31" t="s">
        <v>70</v>
      </c>
      <c r="C35" s="7">
        <f t="shared" si="0"/>
        <v>61</v>
      </c>
      <c r="D35" s="7">
        <f t="shared" si="1"/>
        <v>5</v>
      </c>
      <c r="E35" s="7">
        <f t="shared" si="2"/>
        <v>56</v>
      </c>
      <c r="F35" s="31">
        <f t="shared" si="3"/>
        <v>25</v>
      </c>
      <c r="G35" s="31">
        <v>3</v>
      </c>
      <c r="H35" s="31">
        <v>22</v>
      </c>
      <c r="I35" s="31">
        <f t="shared" si="4"/>
        <v>19</v>
      </c>
      <c r="J35" s="31">
        <v>2</v>
      </c>
      <c r="K35" s="31">
        <v>17</v>
      </c>
      <c r="L35" s="31">
        <f t="shared" si="5"/>
        <v>13</v>
      </c>
      <c r="M35" s="31">
        <v>0</v>
      </c>
      <c r="N35" s="31">
        <v>13</v>
      </c>
      <c r="O35" s="31">
        <f t="shared" si="6"/>
        <v>4</v>
      </c>
      <c r="P35" s="31">
        <v>0</v>
      </c>
      <c r="Q35" s="31">
        <v>4</v>
      </c>
    </row>
    <row r="36" spans="2:17" ht="10.5" customHeight="1">
      <c r="B36" s="31" t="s">
        <v>68</v>
      </c>
      <c r="C36" s="7">
        <f t="shared" si="0"/>
        <v>79</v>
      </c>
      <c r="D36" s="7">
        <f t="shared" si="1"/>
        <v>17</v>
      </c>
      <c r="E36" s="7">
        <f t="shared" si="2"/>
        <v>62</v>
      </c>
      <c r="F36" s="31">
        <f t="shared" si="3"/>
        <v>42</v>
      </c>
      <c r="G36" s="7">
        <v>11</v>
      </c>
      <c r="H36" s="7">
        <v>31</v>
      </c>
      <c r="I36" s="31">
        <f t="shared" si="4"/>
        <v>16</v>
      </c>
      <c r="J36" s="7">
        <v>2</v>
      </c>
      <c r="K36" s="7">
        <v>14</v>
      </c>
      <c r="L36" s="31">
        <f t="shared" si="5"/>
        <v>18</v>
      </c>
      <c r="M36" s="7">
        <v>4</v>
      </c>
      <c r="N36" s="7">
        <v>14</v>
      </c>
      <c r="O36" s="31">
        <f t="shared" si="6"/>
        <v>3</v>
      </c>
      <c r="P36" s="7">
        <v>0</v>
      </c>
      <c r="Q36" s="7">
        <v>3</v>
      </c>
    </row>
    <row r="37" spans="2:17" ht="10.5" customHeight="1">
      <c r="B37" s="31" t="s">
        <v>126</v>
      </c>
      <c r="C37" s="7">
        <f t="shared" si="0"/>
        <v>46</v>
      </c>
      <c r="D37" s="7">
        <f t="shared" si="1"/>
        <v>30</v>
      </c>
      <c r="E37" s="7">
        <f t="shared" si="2"/>
        <v>16</v>
      </c>
      <c r="F37" s="31">
        <f t="shared" si="3"/>
        <v>18</v>
      </c>
      <c r="G37" s="7">
        <v>10</v>
      </c>
      <c r="H37" s="7">
        <v>8</v>
      </c>
      <c r="I37" s="31">
        <f t="shared" si="4"/>
        <v>13</v>
      </c>
      <c r="J37" s="7">
        <v>9</v>
      </c>
      <c r="K37" s="7">
        <v>4</v>
      </c>
      <c r="L37" s="31">
        <f t="shared" si="5"/>
        <v>10</v>
      </c>
      <c r="M37" s="7">
        <v>7</v>
      </c>
      <c r="N37" s="7">
        <v>3</v>
      </c>
      <c r="O37" s="31">
        <f t="shared" si="6"/>
        <v>5</v>
      </c>
      <c r="P37" s="7">
        <v>4</v>
      </c>
      <c r="Q37" s="7">
        <v>1</v>
      </c>
    </row>
    <row r="38" spans="2:17" ht="10.5" customHeight="1">
      <c r="B38" s="31" t="s">
        <v>127</v>
      </c>
      <c r="C38" s="7">
        <f t="shared" si="0"/>
        <v>5</v>
      </c>
      <c r="D38" s="7">
        <f t="shared" si="1"/>
        <v>5</v>
      </c>
      <c r="E38" s="7">
        <f t="shared" si="2"/>
        <v>0</v>
      </c>
      <c r="F38" s="31">
        <f t="shared" si="3"/>
        <v>0</v>
      </c>
      <c r="G38" s="32">
        <v>0</v>
      </c>
      <c r="H38" s="32">
        <v>0</v>
      </c>
      <c r="I38" s="31">
        <f t="shared" si="4"/>
        <v>1</v>
      </c>
      <c r="J38" s="7">
        <v>1</v>
      </c>
      <c r="K38" s="7">
        <v>0</v>
      </c>
      <c r="L38" s="31">
        <f t="shared" si="5"/>
        <v>1</v>
      </c>
      <c r="M38" s="7">
        <v>1</v>
      </c>
      <c r="N38" s="7">
        <v>0</v>
      </c>
      <c r="O38" s="31">
        <f t="shared" si="6"/>
        <v>3</v>
      </c>
      <c r="P38" s="7">
        <v>3</v>
      </c>
      <c r="Q38" s="7">
        <v>0</v>
      </c>
    </row>
    <row r="39" spans="2:17" ht="10.5" customHeight="1">
      <c r="B39" s="31" t="s">
        <v>128</v>
      </c>
      <c r="C39" s="7">
        <f t="shared" si="0"/>
        <v>44</v>
      </c>
      <c r="D39" s="7">
        <f t="shared" si="1"/>
        <v>11</v>
      </c>
      <c r="E39" s="7">
        <f t="shared" si="2"/>
        <v>33</v>
      </c>
      <c r="F39" s="31">
        <f t="shared" si="3"/>
        <v>1</v>
      </c>
      <c r="G39" s="32">
        <v>0</v>
      </c>
      <c r="H39" s="32">
        <v>1</v>
      </c>
      <c r="I39" s="31">
        <f t="shared" si="4"/>
        <v>14</v>
      </c>
      <c r="J39" s="7">
        <v>2</v>
      </c>
      <c r="K39" s="7">
        <v>12</v>
      </c>
      <c r="L39" s="31">
        <f t="shared" si="5"/>
        <v>20</v>
      </c>
      <c r="M39" s="7">
        <v>6</v>
      </c>
      <c r="N39" s="7">
        <v>14</v>
      </c>
      <c r="O39" s="31">
        <f t="shared" si="6"/>
        <v>9</v>
      </c>
      <c r="P39" s="7">
        <v>3</v>
      </c>
      <c r="Q39" s="7">
        <v>6</v>
      </c>
    </row>
    <row r="40" spans="2:17" ht="10.5" customHeight="1">
      <c r="B40" s="31" t="s">
        <v>129</v>
      </c>
      <c r="C40" s="7">
        <f t="shared" si="0"/>
        <v>46</v>
      </c>
      <c r="D40" s="7">
        <f t="shared" si="1"/>
        <v>8</v>
      </c>
      <c r="E40" s="7">
        <f t="shared" si="2"/>
        <v>38</v>
      </c>
      <c r="F40" s="31">
        <f t="shared" si="3"/>
        <v>0</v>
      </c>
      <c r="G40" s="32">
        <v>0</v>
      </c>
      <c r="H40" s="32">
        <v>0</v>
      </c>
      <c r="I40" s="31">
        <f t="shared" si="4"/>
        <v>23</v>
      </c>
      <c r="J40" s="7">
        <v>3</v>
      </c>
      <c r="K40" s="7">
        <v>20</v>
      </c>
      <c r="L40" s="31">
        <f t="shared" si="5"/>
        <v>13</v>
      </c>
      <c r="M40" s="7">
        <v>2</v>
      </c>
      <c r="N40" s="7">
        <v>11</v>
      </c>
      <c r="O40" s="31">
        <f t="shared" si="6"/>
        <v>10</v>
      </c>
      <c r="P40" s="7">
        <v>3</v>
      </c>
      <c r="Q40" s="7">
        <v>7</v>
      </c>
    </row>
    <row r="41" spans="2:17" ht="10.5" customHeight="1">
      <c r="B41" s="31" t="s">
        <v>71</v>
      </c>
      <c r="C41" s="7">
        <f t="shared" si="0"/>
        <v>43</v>
      </c>
      <c r="D41" s="7">
        <f t="shared" si="1"/>
        <v>18</v>
      </c>
      <c r="E41" s="7">
        <f t="shared" si="2"/>
        <v>25</v>
      </c>
      <c r="F41" s="31">
        <f t="shared" si="3"/>
        <v>16</v>
      </c>
      <c r="G41" s="32">
        <v>7</v>
      </c>
      <c r="H41" s="32">
        <v>9</v>
      </c>
      <c r="I41" s="31">
        <f t="shared" si="4"/>
        <v>14</v>
      </c>
      <c r="J41" s="7">
        <v>3</v>
      </c>
      <c r="K41" s="7">
        <v>11</v>
      </c>
      <c r="L41" s="31">
        <f t="shared" si="5"/>
        <v>8</v>
      </c>
      <c r="M41" s="7">
        <v>5</v>
      </c>
      <c r="N41" s="7">
        <v>3</v>
      </c>
      <c r="O41" s="31">
        <f t="shared" si="6"/>
        <v>5</v>
      </c>
      <c r="P41" s="7">
        <v>3</v>
      </c>
      <c r="Q41" s="7">
        <v>2</v>
      </c>
    </row>
    <row r="42" spans="2:17" ht="10.5" customHeight="1">
      <c r="B42" s="31" t="s">
        <v>130</v>
      </c>
      <c r="C42" s="7">
        <f t="shared" si="0"/>
        <v>25</v>
      </c>
      <c r="D42" s="7">
        <f t="shared" si="1"/>
        <v>10</v>
      </c>
      <c r="E42" s="7">
        <f t="shared" si="2"/>
        <v>15</v>
      </c>
      <c r="F42" s="31">
        <f t="shared" si="3"/>
        <v>2</v>
      </c>
      <c r="G42" s="32">
        <v>1</v>
      </c>
      <c r="H42" s="32">
        <v>1</v>
      </c>
      <c r="I42" s="31">
        <f t="shared" si="4"/>
        <v>9</v>
      </c>
      <c r="J42" s="7">
        <v>5</v>
      </c>
      <c r="K42" s="7">
        <v>4</v>
      </c>
      <c r="L42" s="31">
        <f t="shared" si="5"/>
        <v>12</v>
      </c>
      <c r="M42" s="7">
        <v>3</v>
      </c>
      <c r="N42" s="7">
        <v>9</v>
      </c>
      <c r="O42" s="31">
        <f t="shared" si="6"/>
        <v>2</v>
      </c>
      <c r="P42" s="7">
        <v>1</v>
      </c>
      <c r="Q42" s="7">
        <v>1</v>
      </c>
    </row>
    <row r="43" spans="2:17" ht="10.5" customHeight="1">
      <c r="B43" s="31" t="s">
        <v>131</v>
      </c>
      <c r="C43" s="7">
        <f t="shared" si="0"/>
        <v>21</v>
      </c>
      <c r="D43" s="7">
        <f t="shared" si="1"/>
        <v>12</v>
      </c>
      <c r="E43" s="7">
        <f t="shared" si="2"/>
        <v>9</v>
      </c>
      <c r="F43" s="31">
        <f t="shared" si="3"/>
        <v>0</v>
      </c>
      <c r="G43" s="7">
        <v>0</v>
      </c>
      <c r="H43" s="7">
        <v>0</v>
      </c>
      <c r="I43" s="31">
        <f t="shared" si="4"/>
        <v>10</v>
      </c>
      <c r="J43" s="7">
        <v>5</v>
      </c>
      <c r="K43" s="7">
        <v>5</v>
      </c>
      <c r="L43" s="31">
        <f t="shared" si="5"/>
        <v>7</v>
      </c>
      <c r="M43" s="7">
        <v>4</v>
      </c>
      <c r="N43" s="7">
        <v>3</v>
      </c>
      <c r="O43" s="31">
        <f t="shared" si="6"/>
        <v>4</v>
      </c>
      <c r="P43" s="7">
        <v>3</v>
      </c>
      <c r="Q43" s="7">
        <v>1</v>
      </c>
    </row>
    <row r="44" spans="2:17" ht="10.5" customHeight="1">
      <c r="B44" s="24" t="s">
        <v>72</v>
      </c>
      <c r="C44" s="7">
        <f t="shared" si="0"/>
        <v>46</v>
      </c>
      <c r="D44" s="7">
        <f t="shared" si="1"/>
        <v>23</v>
      </c>
      <c r="E44" s="7">
        <f t="shared" si="2"/>
        <v>23</v>
      </c>
      <c r="F44" s="31">
        <f t="shared" si="3"/>
        <v>20</v>
      </c>
      <c r="G44" s="7">
        <v>11</v>
      </c>
      <c r="H44" s="7">
        <v>9</v>
      </c>
      <c r="I44" s="31">
        <f t="shared" si="4"/>
        <v>15</v>
      </c>
      <c r="J44" s="7">
        <v>6</v>
      </c>
      <c r="K44" s="7">
        <v>9</v>
      </c>
      <c r="L44" s="31">
        <f t="shared" si="5"/>
        <v>11</v>
      </c>
      <c r="M44" s="7">
        <v>6</v>
      </c>
      <c r="N44" s="7">
        <v>5</v>
      </c>
      <c r="O44" s="31">
        <f t="shared" si="6"/>
        <v>0</v>
      </c>
      <c r="P44" s="7">
        <v>0</v>
      </c>
      <c r="Q44" s="7">
        <v>0</v>
      </c>
    </row>
    <row r="45" spans="2:17" ht="10.5" customHeight="1">
      <c r="B45" s="31" t="s">
        <v>99</v>
      </c>
      <c r="C45" s="7">
        <f t="shared" si="0"/>
        <v>32</v>
      </c>
      <c r="D45" s="7">
        <f t="shared" si="1"/>
        <v>20</v>
      </c>
      <c r="E45" s="7">
        <f t="shared" si="2"/>
        <v>12</v>
      </c>
      <c r="F45" s="31">
        <f t="shared" si="3"/>
        <v>29</v>
      </c>
      <c r="G45" s="31">
        <v>18</v>
      </c>
      <c r="H45" s="31">
        <v>11</v>
      </c>
      <c r="I45" s="31">
        <f t="shared" si="4"/>
        <v>3</v>
      </c>
      <c r="J45" s="31">
        <v>2</v>
      </c>
      <c r="K45" s="31">
        <v>1</v>
      </c>
      <c r="L45" s="31">
        <f>SUM(M45,N45)</f>
        <v>0</v>
      </c>
      <c r="M45" s="31">
        <v>0</v>
      </c>
      <c r="N45" s="31">
        <v>0</v>
      </c>
      <c r="O45" s="31">
        <f t="shared" si="6"/>
        <v>0</v>
      </c>
      <c r="P45" s="31">
        <v>0</v>
      </c>
      <c r="Q45" s="31">
        <v>0</v>
      </c>
    </row>
    <row r="46" spans="2:17" ht="10.5" customHeight="1">
      <c r="B46" s="31"/>
      <c r="C46" s="7">
        <f t="shared" si="0"/>
        <v>517</v>
      </c>
      <c r="D46" s="7">
        <f t="shared" si="1"/>
        <v>184</v>
      </c>
      <c r="E46" s="7">
        <f t="shared" si="2"/>
        <v>333</v>
      </c>
      <c r="F46" s="31">
        <f>SUM(F33:F45)</f>
        <v>190</v>
      </c>
      <c r="G46" s="31">
        <f aca="true" t="shared" si="10" ref="G46:Q46">SUM(G33:G45)</f>
        <v>77</v>
      </c>
      <c r="H46" s="31">
        <f t="shared" si="10"/>
        <v>113</v>
      </c>
      <c r="I46" s="31">
        <f t="shared" si="10"/>
        <v>158</v>
      </c>
      <c r="J46" s="31">
        <f t="shared" si="10"/>
        <v>45</v>
      </c>
      <c r="K46" s="31">
        <f t="shared" si="10"/>
        <v>113</v>
      </c>
      <c r="L46" s="31">
        <f t="shared" si="10"/>
        <v>123</v>
      </c>
      <c r="M46" s="31">
        <f t="shared" si="10"/>
        <v>42</v>
      </c>
      <c r="N46" s="31">
        <f t="shared" si="10"/>
        <v>81</v>
      </c>
      <c r="O46" s="31">
        <f t="shared" si="10"/>
        <v>46</v>
      </c>
      <c r="P46" s="31">
        <f t="shared" si="10"/>
        <v>20</v>
      </c>
      <c r="Q46" s="31">
        <f t="shared" si="10"/>
        <v>26</v>
      </c>
    </row>
    <row r="47" spans="2:17" ht="10.5" customHeight="1">
      <c r="B47" s="56" t="s">
        <v>148</v>
      </c>
      <c r="C47" s="7"/>
      <c r="D47" s="7"/>
      <c r="E47" s="7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2:17" ht="10.5" customHeight="1">
      <c r="B48" s="31" t="s">
        <v>73</v>
      </c>
      <c r="C48" s="7">
        <f t="shared" si="0"/>
        <v>44</v>
      </c>
      <c r="D48" s="7">
        <f t="shared" si="1"/>
        <v>12</v>
      </c>
      <c r="E48" s="7">
        <f t="shared" si="2"/>
        <v>32</v>
      </c>
      <c r="F48" s="31">
        <f t="shared" si="3"/>
        <v>14</v>
      </c>
      <c r="G48" s="31">
        <v>3</v>
      </c>
      <c r="H48" s="31">
        <v>11</v>
      </c>
      <c r="I48" s="31">
        <f t="shared" si="4"/>
        <v>10</v>
      </c>
      <c r="J48" s="31">
        <v>5</v>
      </c>
      <c r="K48" s="31">
        <v>5</v>
      </c>
      <c r="L48" s="31">
        <f t="shared" si="5"/>
        <v>9</v>
      </c>
      <c r="M48" s="31">
        <v>3</v>
      </c>
      <c r="N48" s="31">
        <v>6</v>
      </c>
      <c r="O48" s="31">
        <f t="shared" si="6"/>
        <v>11</v>
      </c>
      <c r="P48" s="31">
        <v>1</v>
      </c>
      <c r="Q48" s="31">
        <v>10</v>
      </c>
    </row>
    <row r="49" spans="2:17" ht="10.5" customHeight="1">
      <c r="B49" s="31" t="s">
        <v>74</v>
      </c>
      <c r="C49" s="7">
        <f t="shared" si="0"/>
        <v>36</v>
      </c>
      <c r="D49" s="7">
        <f t="shared" si="1"/>
        <v>9</v>
      </c>
      <c r="E49" s="7">
        <f t="shared" si="2"/>
        <v>27</v>
      </c>
      <c r="F49" s="31">
        <f t="shared" si="3"/>
        <v>10</v>
      </c>
      <c r="G49" s="31">
        <v>3</v>
      </c>
      <c r="H49" s="31">
        <v>7</v>
      </c>
      <c r="I49" s="31">
        <f t="shared" si="4"/>
        <v>11</v>
      </c>
      <c r="J49" s="31">
        <v>2</v>
      </c>
      <c r="K49" s="31">
        <v>9</v>
      </c>
      <c r="L49" s="31">
        <f t="shared" si="5"/>
        <v>8</v>
      </c>
      <c r="M49" s="31">
        <v>3</v>
      </c>
      <c r="N49" s="31">
        <v>5</v>
      </c>
      <c r="O49" s="31">
        <f t="shared" si="6"/>
        <v>7</v>
      </c>
      <c r="P49" s="31">
        <v>1</v>
      </c>
      <c r="Q49" s="31">
        <v>6</v>
      </c>
    </row>
    <row r="50" spans="2:17" ht="10.5" customHeight="1">
      <c r="B50" s="33" t="s">
        <v>75</v>
      </c>
      <c r="C50" s="7">
        <f t="shared" si="0"/>
        <v>42</v>
      </c>
      <c r="D50" s="7">
        <f t="shared" si="1"/>
        <v>24</v>
      </c>
      <c r="E50" s="7">
        <f t="shared" si="2"/>
        <v>18</v>
      </c>
      <c r="F50" s="31">
        <f t="shared" si="3"/>
        <v>14</v>
      </c>
      <c r="G50" s="31">
        <v>7</v>
      </c>
      <c r="H50" s="31">
        <v>7</v>
      </c>
      <c r="I50" s="31">
        <f t="shared" si="4"/>
        <v>8</v>
      </c>
      <c r="J50" s="31">
        <v>5</v>
      </c>
      <c r="K50" s="31">
        <v>3</v>
      </c>
      <c r="L50" s="31">
        <f>SUM(M50,N50)</f>
        <v>9</v>
      </c>
      <c r="M50" s="31">
        <v>4</v>
      </c>
      <c r="N50" s="31">
        <v>5</v>
      </c>
      <c r="O50" s="31">
        <f t="shared" si="6"/>
        <v>11</v>
      </c>
      <c r="P50" s="31">
        <v>8</v>
      </c>
      <c r="Q50" s="31">
        <v>3</v>
      </c>
    </row>
    <row r="51" spans="2:17" ht="10.5" customHeight="1">
      <c r="B51" s="31" t="s">
        <v>132</v>
      </c>
      <c r="C51" s="7">
        <f t="shared" si="0"/>
        <v>17</v>
      </c>
      <c r="D51" s="7">
        <f t="shared" si="1"/>
        <v>4</v>
      </c>
      <c r="E51" s="7">
        <f t="shared" si="2"/>
        <v>13</v>
      </c>
      <c r="F51" s="31">
        <f t="shared" si="3"/>
        <v>17</v>
      </c>
      <c r="G51" s="7">
        <v>4</v>
      </c>
      <c r="H51" s="7">
        <v>13</v>
      </c>
      <c r="I51" s="31">
        <f t="shared" si="4"/>
        <v>0</v>
      </c>
      <c r="J51" s="7">
        <v>0</v>
      </c>
      <c r="K51" s="7">
        <v>0</v>
      </c>
      <c r="L51" s="31">
        <f t="shared" si="5"/>
        <v>0</v>
      </c>
      <c r="M51" s="7">
        <v>0</v>
      </c>
      <c r="N51" s="7">
        <v>0</v>
      </c>
      <c r="O51" s="31">
        <f t="shared" si="6"/>
        <v>0</v>
      </c>
      <c r="P51" s="7">
        <v>0</v>
      </c>
      <c r="Q51" s="7">
        <v>0</v>
      </c>
    </row>
    <row r="52" spans="2:17" ht="10.5" customHeight="1">
      <c r="B52" s="31" t="s">
        <v>133</v>
      </c>
      <c r="C52" s="7">
        <f t="shared" si="0"/>
        <v>9</v>
      </c>
      <c r="D52" s="7">
        <f t="shared" si="1"/>
        <v>0</v>
      </c>
      <c r="E52" s="7">
        <f t="shared" si="2"/>
        <v>9</v>
      </c>
      <c r="F52" s="31">
        <f t="shared" si="3"/>
        <v>9</v>
      </c>
      <c r="G52" s="7">
        <v>0</v>
      </c>
      <c r="H52" s="7">
        <v>9</v>
      </c>
      <c r="I52" s="31">
        <f t="shared" si="4"/>
        <v>0</v>
      </c>
      <c r="J52" s="7">
        <v>0</v>
      </c>
      <c r="K52" s="7">
        <v>0</v>
      </c>
      <c r="L52" s="31">
        <f t="shared" si="5"/>
        <v>0</v>
      </c>
      <c r="M52" s="7">
        <v>0</v>
      </c>
      <c r="N52" s="7">
        <v>0</v>
      </c>
      <c r="O52" s="31">
        <f t="shared" si="6"/>
        <v>0</v>
      </c>
      <c r="P52" s="7">
        <v>0</v>
      </c>
      <c r="Q52" s="7">
        <v>0</v>
      </c>
    </row>
    <row r="53" spans="2:17" ht="10.5" customHeight="1">
      <c r="B53" s="31" t="s">
        <v>134</v>
      </c>
      <c r="C53" s="7">
        <f t="shared" si="0"/>
        <v>44</v>
      </c>
      <c r="D53" s="7">
        <f t="shared" si="1"/>
        <v>15</v>
      </c>
      <c r="E53" s="7">
        <f t="shared" si="2"/>
        <v>29</v>
      </c>
      <c r="F53" s="31">
        <f t="shared" si="3"/>
        <v>0</v>
      </c>
      <c r="G53" s="31">
        <v>0</v>
      </c>
      <c r="H53" s="31">
        <v>0</v>
      </c>
      <c r="I53" s="31">
        <f t="shared" si="4"/>
        <v>19</v>
      </c>
      <c r="J53" s="31">
        <v>6</v>
      </c>
      <c r="K53" s="31">
        <v>13</v>
      </c>
      <c r="L53" s="31">
        <f t="shared" si="5"/>
        <v>16</v>
      </c>
      <c r="M53" s="31">
        <v>4</v>
      </c>
      <c r="N53" s="31">
        <v>12</v>
      </c>
      <c r="O53" s="31">
        <f t="shared" si="6"/>
        <v>9</v>
      </c>
      <c r="P53" s="31">
        <v>5</v>
      </c>
      <c r="Q53" s="31">
        <v>4</v>
      </c>
    </row>
    <row r="54" spans="2:17" ht="10.5" customHeight="1">
      <c r="B54" s="31" t="s">
        <v>135</v>
      </c>
      <c r="C54" s="7">
        <f t="shared" si="0"/>
        <v>9</v>
      </c>
      <c r="D54" s="7">
        <f>SUM(G54,J54,M54,P54)</f>
        <v>0</v>
      </c>
      <c r="E54" s="7">
        <f t="shared" si="2"/>
        <v>9</v>
      </c>
      <c r="F54" s="31">
        <f t="shared" si="3"/>
        <v>0</v>
      </c>
      <c r="G54" s="7">
        <v>0</v>
      </c>
      <c r="H54" s="7">
        <v>0</v>
      </c>
      <c r="I54" s="31">
        <f t="shared" si="4"/>
        <v>8</v>
      </c>
      <c r="J54" s="7">
        <v>0</v>
      </c>
      <c r="K54" s="7">
        <v>8</v>
      </c>
      <c r="L54" s="31">
        <f t="shared" si="5"/>
        <v>0</v>
      </c>
      <c r="M54" s="7">
        <v>0</v>
      </c>
      <c r="N54" s="7">
        <v>0</v>
      </c>
      <c r="O54" s="31">
        <f t="shared" si="6"/>
        <v>1</v>
      </c>
      <c r="P54" s="7">
        <v>0</v>
      </c>
      <c r="Q54" s="7">
        <v>1</v>
      </c>
    </row>
    <row r="55" spans="2:17" ht="10.5" customHeight="1">
      <c r="B55" s="25"/>
      <c r="C55" s="7">
        <f t="shared" si="0"/>
        <v>201</v>
      </c>
      <c r="D55" s="7">
        <f t="shared" si="1"/>
        <v>64</v>
      </c>
      <c r="E55" s="7">
        <f t="shared" si="2"/>
        <v>137</v>
      </c>
      <c r="F55" s="31">
        <f>SUM(F48:F54)</f>
        <v>64</v>
      </c>
      <c r="G55" s="31">
        <f aca="true" t="shared" si="11" ref="G55:Q55">SUM(G48:G54)</f>
        <v>17</v>
      </c>
      <c r="H55" s="31">
        <f t="shared" si="11"/>
        <v>47</v>
      </c>
      <c r="I55" s="31">
        <f t="shared" si="11"/>
        <v>56</v>
      </c>
      <c r="J55" s="31">
        <f t="shared" si="11"/>
        <v>18</v>
      </c>
      <c r="K55" s="31">
        <f t="shared" si="11"/>
        <v>38</v>
      </c>
      <c r="L55" s="31">
        <f t="shared" si="11"/>
        <v>42</v>
      </c>
      <c r="M55" s="31">
        <f t="shared" si="11"/>
        <v>14</v>
      </c>
      <c r="N55" s="31">
        <f t="shared" si="11"/>
        <v>28</v>
      </c>
      <c r="O55" s="31">
        <f t="shared" si="11"/>
        <v>39</v>
      </c>
      <c r="P55" s="31">
        <f t="shared" si="11"/>
        <v>15</v>
      </c>
      <c r="Q55" s="31">
        <f t="shared" si="11"/>
        <v>24</v>
      </c>
    </row>
    <row r="56" spans="2:17" ht="10.5" customHeight="1">
      <c r="B56" s="56" t="s">
        <v>147</v>
      </c>
      <c r="C56" s="7"/>
      <c r="D56" s="7"/>
      <c r="E56" s="7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0.5" customHeight="1">
      <c r="B57" s="31" t="s">
        <v>136</v>
      </c>
      <c r="C57" s="7">
        <f t="shared" si="0"/>
        <v>17</v>
      </c>
      <c r="D57" s="7">
        <f t="shared" si="1"/>
        <v>8</v>
      </c>
      <c r="E57" s="7">
        <f t="shared" si="2"/>
        <v>9</v>
      </c>
      <c r="F57" s="31">
        <f t="shared" si="3"/>
        <v>0</v>
      </c>
      <c r="G57" s="31">
        <v>0</v>
      </c>
      <c r="H57" s="31">
        <v>0</v>
      </c>
      <c r="I57" s="31">
        <f t="shared" si="4"/>
        <v>17</v>
      </c>
      <c r="J57" s="31">
        <v>8</v>
      </c>
      <c r="K57" s="31">
        <v>9</v>
      </c>
      <c r="L57" s="31">
        <f t="shared" si="5"/>
        <v>0</v>
      </c>
      <c r="M57" s="31">
        <v>0</v>
      </c>
      <c r="N57" s="31">
        <v>0</v>
      </c>
      <c r="O57" s="31">
        <f t="shared" si="6"/>
        <v>0</v>
      </c>
      <c r="P57" s="31">
        <v>0</v>
      </c>
      <c r="Q57" s="31">
        <v>0</v>
      </c>
    </row>
    <row r="58" spans="2:17" ht="10.5" customHeight="1">
      <c r="B58" s="31" t="s">
        <v>78</v>
      </c>
      <c r="C58" s="7">
        <f t="shared" si="0"/>
        <v>19</v>
      </c>
      <c r="D58" s="7">
        <f t="shared" si="1"/>
        <v>7</v>
      </c>
      <c r="E58" s="7">
        <f t="shared" si="2"/>
        <v>12</v>
      </c>
      <c r="F58" s="31">
        <f t="shared" si="3"/>
        <v>9</v>
      </c>
      <c r="G58" s="31">
        <v>2</v>
      </c>
      <c r="H58" s="31">
        <v>7</v>
      </c>
      <c r="I58" s="31">
        <f t="shared" si="4"/>
        <v>9</v>
      </c>
      <c r="J58" s="31">
        <v>5</v>
      </c>
      <c r="K58" s="31">
        <v>4</v>
      </c>
      <c r="L58" s="31">
        <f t="shared" si="5"/>
        <v>1</v>
      </c>
      <c r="M58" s="31">
        <v>0</v>
      </c>
      <c r="N58" s="31">
        <v>1</v>
      </c>
      <c r="O58" s="31">
        <f t="shared" si="6"/>
        <v>0</v>
      </c>
      <c r="P58" s="31">
        <v>0</v>
      </c>
      <c r="Q58" s="31">
        <v>0</v>
      </c>
    </row>
    <row r="59" spans="2:17" ht="10.5" customHeight="1">
      <c r="B59" s="31" t="s">
        <v>76</v>
      </c>
      <c r="C59" s="7">
        <f t="shared" si="0"/>
        <v>22</v>
      </c>
      <c r="D59" s="7">
        <f t="shared" si="1"/>
        <v>15</v>
      </c>
      <c r="E59" s="7">
        <f t="shared" si="2"/>
        <v>7</v>
      </c>
      <c r="F59" s="31">
        <f t="shared" si="3"/>
        <v>12</v>
      </c>
      <c r="G59" s="31">
        <v>9</v>
      </c>
      <c r="H59" s="31">
        <v>3</v>
      </c>
      <c r="I59" s="31">
        <f t="shared" si="4"/>
        <v>10</v>
      </c>
      <c r="J59" s="31">
        <v>6</v>
      </c>
      <c r="K59" s="31">
        <v>4</v>
      </c>
      <c r="L59" s="31">
        <f t="shared" si="5"/>
        <v>0</v>
      </c>
      <c r="M59" s="31">
        <v>0</v>
      </c>
      <c r="N59" s="31">
        <v>0</v>
      </c>
      <c r="O59" s="31">
        <f t="shared" si="6"/>
        <v>0</v>
      </c>
      <c r="P59" s="31">
        <v>0</v>
      </c>
      <c r="Q59" s="31">
        <v>0</v>
      </c>
    </row>
    <row r="60" spans="2:17" ht="10.5" customHeight="1">
      <c r="B60" s="33" t="s">
        <v>100</v>
      </c>
      <c r="C60" s="7">
        <f t="shared" si="0"/>
        <v>36</v>
      </c>
      <c r="D60" s="7">
        <f t="shared" si="1"/>
        <v>15</v>
      </c>
      <c r="E60" s="7">
        <f t="shared" si="2"/>
        <v>21</v>
      </c>
      <c r="F60" s="31">
        <f t="shared" si="3"/>
        <v>33</v>
      </c>
      <c r="G60" s="31">
        <v>13</v>
      </c>
      <c r="H60" s="31">
        <v>20</v>
      </c>
      <c r="I60" s="31">
        <f t="shared" si="4"/>
        <v>3</v>
      </c>
      <c r="J60" s="31">
        <v>2</v>
      </c>
      <c r="K60" s="31">
        <v>1</v>
      </c>
      <c r="L60" s="31">
        <f t="shared" si="5"/>
        <v>0</v>
      </c>
      <c r="M60" s="31">
        <v>0</v>
      </c>
      <c r="N60" s="31">
        <v>0</v>
      </c>
      <c r="O60" s="31">
        <f t="shared" si="6"/>
        <v>0</v>
      </c>
      <c r="P60" s="31">
        <v>0</v>
      </c>
      <c r="Q60" s="31">
        <v>0</v>
      </c>
    </row>
    <row r="61" spans="2:17" ht="10.5" customHeight="1">
      <c r="B61" s="31" t="s">
        <v>137</v>
      </c>
      <c r="C61" s="7">
        <f t="shared" si="0"/>
        <v>22</v>
      </c>
      <c r="D61" s="7">
        <f t="shared" si="1"/>
        <v>8</v>
      </c>
      <c r="E61" s="7">
        <f t="shared" si="2"/>
        <v>14</v>
      </c>
      <c r="F61" s="31">
        <f t="shared" si="3"/>
        <v>0</v>
      </c>
      <c r="G61" s="7">
        <v>0</v>
      </c>
      <c r="H61" s="7">
        <v>0</v>
      </c>
      <c r="I61" s="31">
        <f t="shared" si="4"/>
        <v>21</v>
      </c>
      <c r="J61" s="7">
        <v>8</v>
      </c>
      <c r="K61" s="7">
        <v>13</v>
      </c>
      <c r="L61" s="31">
        <f t="shared" si="5"/>
        <v>1</v>
      </c>
      <c r="M61" s="7">
        <v>0</v>
      </c>
      <c r="N61" s="7">
        <v>1</v>
      </c>
      <c r="O61" s="31">
        <f t="shared" si="6"/>
        <v>0</v>
      </c>
      <c r="P61" s="7">
        <v>0</v>
      </c>
      <c r="Q61" s="7">
        <v>0</v>
      </c>
    </row>
    <row r="62" spans="2:17" ht="10.5" customHeight="1">
      <c r="B62" s="24" t="s">
        <v>138</v>
      </c>
      <c r="C62" s="7">
        <f t="shared" si="0"/>
        <v>21</v>
      </c>
      <c r="D62" s="7">
        <f t="shared" si="1"/>
        <v>11</v>
      </c>
      <c r="E62" s="7">
        <f t="shared" si="2"/>
        <v>10</v>
      </c>
      <c r="F62" s="31">
        <f t="shared" si="3"/>
        <v>0</v>
      </c>
      <c r="G62" s="7">
        <v>0</v>
      </c>
      <c r="H62" s="7">
        <v>0</v>
      </c>
      <c r="I62" s="31">
        <f t="shared" si="4"/>
        <v>18</v>
      </c>
      <c r="J62" s="7">
        <v>10</v>
      </c>
      <c r="K62" s="7">
        <v>8</v>
      </c>
      <c r="L62" s="31">
        <f t="shared" si="5"/>
        <v>2</v>
      </c>
      <c r="M62" s="7">
        <v>0</v>
      </c>
      <c r="N62" s="7">
        <v>2</v>
      </c>
      <c r="O62" s="31">
        <f t="shared" si="6"/>
        <v>1</v>
      </c>
      <c r="P62" s="7">
        <v>1</v>
      </c>
      <c r="Q62" s="7">
        <v>0</v>
      </c>
    </row>
    <row r="63" spans="2:17" ht="10.5" customHeight="1">
      <c r="B63" s="33" t="s">
        <v>79</v>
      </c>
      <c r="C63" s="7">
        <f t="shared" si="0"/>
        <v>47</v>
      </c>
      <c r="D63" s="7">
        <f t="shared" si="1"/>
        <v>14</v>
      </c>
      <c r="E63" s="7">
        <f t="shared" si="2"/>
        <v>33</v>
      </c>
      <c r="F63" s="31">
        <f t="shared" si="3"/>
        <v>19</v>
      </c>
      <c r="G63" s="31">
        <v>7</v>
      </c>
      <c r="H63" s="31">
        <v>12</v>
      </c>
      <c r="I63" s="31">
        <f t="shared" si="4"/>
        <v>19</v>
      </c>
      <c r="J63" s="31">
        <v>5</v>
      </c>
      <c r="K63" s="31">
        <v>14</v>
      </c>
      <c r="L63" s="31">
        <f t="shared" si="5"/>
        <v>8</v>
      </c>
      <c r="M63" s="31">
        <v>2</v>
      </c>
      <c r="N63" s="31">
        <v>6</v>
      </c>
      <c r="O63" s="31">
        <f t="shared" si="6"/>
        <v>1</v>
      </c>
      <c r="P63" s="31">
        <v>0</v>
      </c>
      <c r="Q63" s="31">
        <v>1</v>
      </c>
    </row>
    <row r="64" spans="2:17" ht="10.5" customHeight="1">
      <c r="B64" s="31" t="s">
        <v>77</v>
      </c>
      <c r="C64" s="7">
        <f t="shared" si="0"/>
        <v>35</v>
      </c>
      <c r="D64" s="7">
        <f t="shared" si="1"/>
        <v>27</v>
      </c>
      <c r="E64" s="7">
        <f t="shared" si="2"/>
        <v>8</v>
      </c>
      <c r="F64" s="31">
        <f t="shared" si="3"/>
        <v>13</v>
      </c>
      <c r="G64" s="7">
        <v>10</v>
      </c>
      <c r="H64" s="7">
        <v>3</v>
      </c>
      <c r="I64" s="31">
        <f t="shared" si="4"/>
        <v>17</v>
      </c>
      <c r="J64" s="7">
        <v>13</v>
      </c>
      <c r="K64" s="7">
        <v>4</v>
      </c>
      <c r="L64" s="31">
        <f t="shared" si="5"/>
        <v>2</v>
      </c>
      <c r="M64" s="7">
        <v>1</v>
      </c>
      <c r="N64" s="7">
        <v>1</v>
      </c>
      <c r="O64" s="31">
        <f t="shared" si="6"/>
        <v>3</v>
      </c>
      <c r="P64" s="7">
        <v>3</v>
      </c>
      <c r="Q64" s="7">
        <v>0</v>
      </c>
    </row>
    <row r="65" spans="2:17" ht="10.5" customHeight="1">
      <c r="B65" s="33" t="s">
        <v>139</v>
      </c>
      <c r="C65" s="7">
        <f t="shared" si="0"/>
        <v>32</v>
      </c>
      <c r="D65" s="7">
        <f t="shared" si="1"/>
        <v>11</v>
      </c>
      <c r="E65" s="7">
        <f t="shared" si="2"/>
        <v>21</v>
      </c>
      <c r="F65" s="31">
        <f t="shared" si="3"/>
        <v>32</v>
      </c>
      <c r="G65" s="69">
        <v>11</v>
      </c>
      <c r="H65" s="69">
        <v>21</v>
      </c>
      <c r="I65" s="70">
        <f t="shared" si="4"/>
        <v>0</v>
      </c>
      <c r="J65" s="69">
        <v>0</v>
      </c>
      <c r="K65" s="69">
        <v>0</v>
      </c>
      <c r="L65" s="70">
        <f t="shared" si="5"/>
        <v>0</v>
      </c>
      <c r="M65" s="69">
        <v>0</v>
      </c>
      <c r="N65" s="69">
        <v>0</v>
      </c>
      <c r="O65" s="70">
        <f t="shared" si="6"/>
        <v>0</v>
      </c>
      <c r="P65" s="69">
        <v>0</v>
      </c>
      <c r="Q65" s="69">
        <v>0</v>
      </c>
    </row>
    <row r="66" spans="2:17" ht="10.5" customHeight="1">
      <c r="B66" s="25"/>
      <c r="C66" s="7">
        <f t="shared" si="0"/>
        <v>251</v>
      </c>
      <c r="D66" s="58">
        <f t="shared" si="1"/>
        <v>116</v>
      </c>
      <c r="E66" s="7">
        <f t="shared" si="2"/>
        <v>135</v>
      </c>
      <c r="F66" s="31">
        <f>SUM(F57:F65)</f>
        <v>118</v>
      </c>
      <c r="G66" s="31">
        <f aca="true" t="shared" si="12" ref="G66:Q66">SUM(G57:G65)</f>
        <v>52</v>
      </c>
      <c r="H66" s="31">
        <f t="shared" si="12"/>
        <v>66</v>
      </c>
      <c r="I66" s="31">
        <f t="shared" si="12"/>
        <v>114</v>
      </c>
      <c r="J66" s="31">
        <f t="shared" si="12"/>
        <v>57</v>
      </c>
      <c r="K66" s="63">
        <f t="shared" si="12"/>
        <v>57</v>
      </c>
      <c r="L66" s="31">
        <f t="shared" si="12"/>
        <v>14</v>
      </c>
      <c r="M66" s="31">
        <f t="shared" si="12"/>
        <v>3</v>
      </c>
      <c r="N66" s="31">
        <f t="shared" si="12"/>
        <v>11</v>
      </c>
      <c r="O66" s="31">
        <f t="shared" si="12"/>
        <v>5</v>
      </c>
      <c r="P66" s="31">
        <f t="shared" si="12"/>
        <v>4</v>
      </c>
      <c r="Q66" s="31">
        <f t="shared" si="12"/>
        <v>1</v>
      </c>
    </row>
    <row r="67" spans="2:17" ht="21" customHeight="1">
      <c r="B67" s="56" t="s">
        <v>152</v>
      </c>
      <c r="C67" s="7"/>
      <c r="D67" s="58"/>
      <c r="E67" s="7"/>
      <c r="F67" s="31"/>
      <c r="G67" s="22"/>
      <c r="H67" s="62"/>
      <c r="I67" s="31"/>
      <c r="J67" s="22"/>
      <c r="K67" s="62"/>
      <c r="L67" s="31"/>
      <c r="M67" s="22"/>
      <c r="N67" s="62"/>
      <c r="O67" s="31"/>
      <c r="P67" s="22"/>
      <c r="Q67" s="22"/>
    </row>
    <row r="68" spans="2:17" ht="16.5" customHeight="1">
      <c r="B68" s="31" t="s">
        <v>141</v>
      </c>
      <c r="C68" s="7">
        <f t="shared" si="0"/>
        <v>6</v>
      </c>
      <c r="D68" s="58">
        <f>SUM(G68,J68,M68,P68)</f>
        <v>3</v>
      </c>
      <c r="E68" s="7">
        <f t="shared" si="2"/>
        <v>3</v>
      </c>
      <c r="F68" s="31">
        <f t="shared" si="3"/>
        <v>2</v>
      </c>
      <c r="G68" s="71">
        <v>2</v>
      </c>
      <c r="H68" s="72">
        <v>0</v>
      </c>
      <c r="I68" s="73">
        <f t="shared" si="4"/>
        <v>4</v>
      </c>
      <c r="J68" s="71">
        <v>1</v>
      </c>
      <c r="K68" s="72">
        <v>3</v>
      </c>
      <c r="L68" s="73">
        <f t="shared" si="5"/>
        <v>0</v>
      </c>
      <c r="M68" s="71">
        <v>0</v>
      </c>
      <c r="N68" s="72">
        <v>0</v>
      </c>
      <c r="O68" s="73">
        <f t="shared" si="6"/>
        <v>0</v>
      </c>
      <c r="P68" s="71">
        <v>0</v>
      </c>
      <c r="Q68" s="71">
        <v>0</v>
      </c>
    </row>
    <row r="69" spans="2:17" ht="10.5" customHeight="1">
      <c r="B69" s="25"/>
      <c r="C69" s="60">
        <f t="shared" si="0"/>
        <v>6</v>
      </c>
      <c r="D69" s="7">
        <f t="shared" si="1"/>
        <v>3</v>
      </c>
      <c r="E69" s="7">
        <f t="shared" si="2"/>
        <v>3</v>
      </c>
      <c r="F69" s="31">
        <f>SUM(F68)</f>
        <v>2</v>
      </c>
      <c r="G69" s="31">
        <f aca="true" t="shared" si="13" ref="G69:Q69">SUM(G68)</f>
        <v>2</v>
      </c>
      <c r="H69" s="31">
        <f t="shared" si="13"/>
        <v>0</v>
      </c>
      <c r="I69" s="63">
        <f t="shared" si="13"/>
        <v>4</v>
      </c>
      <c r="J69" s="31">
        <f t="shared" si="13"/>
        <v>1</v>
      </c>
      <c r="K69" s="31">
        <f t="shared" si="13"/>
        <v>3</v>
      </c>
      <c r="L69" s="31">
        <f t="shared" si="13"/>
        <v>0</v>
      </c>
      <c r="M69" s="31">
        <f t="shared" si="13"/>
        <v>0</v>
      </c>
      <c r="N69" s="31">
        <f t="shared" si="13"/>
        <v>0</v>
      </c>
      <c r="O69" s="63">
        <f t="shared" si="13"/>
        <v>0</v>
      </c>
      <c r="P69" s="31">
        <f t="shared" si="13"/>
        <v>0</v>
      </c>
      <c r="Q69" s="31">
        <f t="shared" si="13"/>
        <v>0</v>
      </c>
    </row>
    <row r="70" spans="2:17" ht="10.5" customHeight="1">
      <c r="B70" s="59" t="s">
        <v>151</v>
      </c>
      <c r="C70" s="61">
        <v>1682</v>
      </c>
      <c r="D70" s="22">
        <f>SUM(D69,D66,D55,D46,D31,D23,D13)</f>
        <v>809</v>
      </c>
      <c r="E70" s="22">
        <f>SUM(E69,E66,E55,E46,E31,E23,E13)</f>
        <v>873</v>
      </c>
      <c r="F70" s="7">
        <v>691</v>
      </c>
      <c r="G70" s="58">
        <v>340</v>
      </c>
      <c r="H70" s="7">
        <v>351</v>
      </c>
      <c r="I70" s="7">
        <v>605</v>
      </c>
      <c r="J70" s="7">
        <v>301</v>
      </c>
      <c r="K70" s="7">
        <v>304</v>
      </c>
      <c r="L70" s="7">
        <v>264</v>
      </c>
      <c r="M70" s="7">
        <v>104</v>
      </c>
      <c r="N70" s="7">
        <v>160</v>
      </c>
      <c r="O70" s="7">
        <v>122</v>
      </c>
      <c r="P70" s="7">
        <v>64</v>
      </c>
      <c r="Q70" s="58">
        <v>58</v>
      </c>
    </row>
    <row r="71" spans="2:18" ht="10.5" customHeight="1">
      <c r="B71" s="53"/>
      <c r="C71" s="5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  <c r="R71" s="67"/>
    </row>
    <row r="72" spans="2:17" ht="10.5" customHeight="1">
      <c r="B72" s="53"/>
      <c r="C72" s="54"/>
      <c r="D72" s="54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"/>
    </row>
    <row r="73" spans="11:17" ht="10.5" customHeight="1" thickBot="1">
      <c r="K73" s="68"/>
      <c r="Q73" s="1"/>
    </row>
    <row r="74" spans="1:22" ht="15" customHeight="1" thickBot="1">
      <c r="A74" s="110" t="str">
        <f>'總合計表'!B3</f>
        <v>992註冊人數統計</v>
      </c>
      <c r="B74" s="112" t="s">
        <v>1</v>
      </c>
      <c r="C74" s="112" t="s">
        <v>2</v>
      </c>
      <c r="D74" s="112" t="s">
        <v>3</v>
      </c>
      <c r="E74" s="16"/>
      <c r="F74" s="104" t="str">
        <f>'總合計表'!B11</f>
        <v>992註冊人數</v>
      </c>
      <c r="G74" s="105"/>
      <c r="H74" s="106"/>
      <c r="I74" s="98" t="s">
        <v>80</v>
      </c>
      <c r="J74" s="99"/>
      <c r="K74" s="100"/>
      <c r="L74" s="98" t="s">
        <v>94</v>
      </c>
      <c r="M74" s="99"/>
      <c r="N74" s="100"/>
      <c r="O74" s="98" t="s">
        <v>95</v>
      </c>
      <c r="P74" s="99"/>
      <c r="Q74" s="100"/>
      <c r="R74" s="98"/>
      <c r="S74" s="99"/>
      <c r="T74" s="100"/>
      <c r="U74" s="11"/>
      <c r="V74" s="11"/>
    </row>
    <row r="75" spans="1:22" ht="15" customHeight="1" thickBot="1">
      <c r="A75" s="111"/>
      <c r="B75" s="113"/>
      <c r="C75" s="113"/>
      <c r="D75" s="113"/>
      <c r="E75" s="16"/>
      <c r="F75" s="107"/>
      <c r="G75" s="108"/>
      <c r="H75" s="109"/>
      <c r="I75" s="19" t="s">
        <v>1</v>
      </c>
      <c r="J75" s="19" t="s">
        <v>2</v>
      </c>
      <c r="K75" s="19" t="s">
        <v>3</v>
      </c>
      <c r="L75" s="19" t="s">
        <v>1</v>
      </c>
      <c r="M75" s="19" t="s">
        <v>2</v>
      </c>
      <c r="N75" s="19" t="s">
        <v>3</v>
      </c>
      <c r="O75" s="19" t="s">
        <v>1</v>
      </c>
      <c r="P75" s="19" t="s">
        <v>2</v>
      </c>
      <c r="Q75" s="19" t="s">
        <v>3</v>
      </c>
      <c r="R75" s="19"/>
      <c r="S75" s="19"/>
      <c r="T75" s="19"/>
      <c r="U75" s="11"/>
      <c r="V75" s="11"/>
    </row>
    <row r="76" spans="1:22" ht="12" customHeight="1" thickBot="1">
      <c r="A76" s="23" t="s">
        <v>92</v>
      </c>
      <c r="B76" s="51">
        <v>7633</v>
      </c>
      <c r="C76" s="51">
        <v>3919</v>
      </c>
      <c r="D76" s="51">
        <v>3714</v>
      </c>
      <c r="E76" s="16"/>
      <c r="F76" s="101" t="s">
        <v>6</v>
      </c>
      <c r="G76" s="102"/>
      <c r="H76" s="103"/>
      <c r="I76" s="50">
        <v>1985</v>
      </c>
      <c r="J76" s="50">
        <v>1023</v>
      </c>
      <c r="K76" s="50">
        <v>962</v>
      </c>
      <c r="L76" s="50">
        <v>1664</v>
      </c>
      <c r="M76" s="50">
        <v>858</v>
      </c>
      <c r="N76" s="50">
        <v>806</v>
      </c>
      <c r="O76" s="50">
        <v>280</v>
      </c>
      <c r="P76" s="50">
        <v>143</v>
      </c>
      <c r="Q76" s="50">
        <v>137</v>
      </c>
      <c r="R76" s="50">
        <v>41</v>
      </c>
      <c r="S76" s="50">
        <v>22</v>
      </c>
      <c r="T76" s="50">
        <v>19</v>
      </c>
      <c r="U76" s="11"/>
      <c r="V76" s="11"/>
    </row>
    <row r="77" spans="1:22" ht="12" customHeight="1" thickBot="1">
      <c r="A77" s="23" t="s">
        <v>90</v>
      </c>
      <c r="B77" s="51">
        <v>1682</v>
      </c>
      <c r="C77" s="51">
        <v>809</v>
      </c>
      <c r="D77" s="51">
        <v>873</v>
      </c>
      <c r="E77" s="16"/>
      <c r="F77" s="101" t="s">
        <v>8</v>
      </c>
      <c r="G77" s="102"/>
      <c r="H77" s="103"/>
      <c r="I77" s="50">
        <v>1824</v>
      </c>
      <c r="J77" s="50">
        <v>1489</v>
      </c>
      <c r="K77" s="50">
        <v>335</v>
      </c>
      <c r="L77" s="50">
        <v>1568</v>
      </c>
      <c r="M77" s="50">
        <v>1275</v>
      </c>
      <c r="N77" s="50">
        <v>293</v>
      </c>
      <c r="O77" s="50">
        <v>238</v>
      </c>
      <c r="P77" s="50">
        <v>199</v>
      </c>
      <c r="Q77" s="50">
        <v>39</v>
      </c>
      <c r="R77" s="50">
        <v>18</v>
      </c>
      <c r="S77" s="50">
        <v>15</v>
      </c>
      <c r="T77" s="50">
        <v>3</v>
      </c>
      <c r="U77" s="11"/>
      <c r="V77" s="11"/>
    </row>
    <row r="78" spans="1:22" ht="12" customHeight="1" thickBot="1">
      <c r="A78" s="23" t="s">
        <v>91</v>
      </c>
      <c r="B78" s="51">
        <v>184</v>
      </c>
      <c r="C78" s="51">
        <v>105</v>
      </c>
      <c r="D78" s="51">
        <v>79</v>
      </c>
      <c r="E78" s="16"/>
      <c r="F78" s="101" t="s">
        <v>7</v>
      </c>
      <c r="G78" s="102"/>
      <c r="H78" s="103"/>
      <c r="I78" s="50">
        <v>1305</v>
      </c>
      <c r="J78" s="50">
        <v>700</v>
      </c>
      <c r="K78" s="50">
        <v>605</v>
      </c>
      <c r="L78" s="50">
        <v>1099</v>
      </c>
      <c r="M78" s="50">
        <v>594</v>
      </c>
      <c r="N78" s="50">
        <v>505</v>
      </c>
      <c r="O78" s="50">
        <v>189</v>
      </c>
      <c r="P78" s="50">
        <v>100</v>
      </c>
      <c r="Q78" s="50">
        <v>89</v>
      </c>
      <c r="R78" s="50">
        <v>17</v>
      </c>
      <c r="S78" s="50">
        <v>6</v>
      </c>
      <c r="T78" s="50">
        <v>11</v>
      </c>
      <c r="U78" s="11"/>
      <c r="V78" s="11"/>
    </row>
    <row r="79" spans="1:22" ht="12" customHeight="1" thickBot="1">
      <c r="A79" s="23" t="s">
        <v>93</v>
      </c>
      <c r="B79" s="51">
        <v>9499</v>
      </c>
      <c r="C79" s="51">
        <v>4833</v>
      </c>
      <c r="D79" s="51">
        <v>4666</v>
      </c>
      <c r="E79" s="16"/>
      <c r="F79" s="101" t="s">
        <v>4</v>
      </c>
      <c r="G79" s="102"/>
      <c r="H79" s="103"/>
      <c r="I79" s="50">
        <v>1722</v>
      </c>
      <c r="J79" s="50">
        <v>600</v>
      </c>
      <c r="K79" s="50">
        <v>1122</v>
      </c>
      <c r="L79" s="50">
        <v>1139</v>
      </c>
      <c r="M79" s="50">
        <v>383</v>
      </c>
      <c r="N79" s="50">
        <v>756</v>
      </c>
      <c r="O79" s="50">
        <v>517</v>
      </c>
      <c r="P79" s="50">
        <v>184</v>
      </c>
      <c r="Q79" s="50">
        <v>333</v>
      </c>
      <c r="R79" s="50">
        <v>66</v>
      </c>
      <c r="S79" s="50">
        <v>33</v>
      </c>
      <c r="T79" s="50">
        <v>33</v>
      </c>
      <c r="U79" s="11"/>
      <c r="V79" s="11"/>
    </row>
    <row r="80" spans="1:22" ht="12" customHeight="1" thickBot="1">
      <c r="A80" s="13"/>
      <c r="B80" s="13"/>
      <c r="C80" s="13"/>
      <c r="D80" s="13"/>
      <c r="E80" s="16"/>
      <c r="F80" s="101" t="s">
        <v>5</v>
      </c>
      <c r="G80" s="102"/>
      <c r="H80" s="103"/>
      <c r="I80" s="50">
        <v>1380</v>
      </c>
      <c r="J80" s="50">
        <v>393</v>
      </c>
      <c r="K80" s="50">
        <v>987</v>
      </c>
      <c r="L80" s="50">
        <v>1179</v>
      </c>
      <c r="M80" s="50">
        <v>329</v>
      </c>
      <c r="N80" s="50">
        <v>850</v>
      </c>
      <c r="O80" s="50">
        <v>201</v>
      </c>
      <c r="P80" s="50">
        <v>64</v>
      </c>
      <c r="Q80" s="50">
        <v>137</v>
      </c>
      <c r="R80" s="50">
        <v>0</v>
      </c>
      <c r="S80" s="50">
        <v>0</v>
      </c>
      <c r="T80" s="50">
        <v>0</v>
      </c>
      <c r="U80" s="11"/>
      <c r="V80" s="11"/>
    </row>
    <row r="81" spans="1:22" ht="12" customHeight="1" thickBot="1">
      <c r="A81" s="13"/>
      <c r="B81" s="13"/>
      <c r="C81" s="13"/>
      <c r="D81" s="13"/>
      <c r="E81" s="16"/>
      <c r="F81" s="101" t="s">
        <v>9</v>
      </c>
      <c r="G81" s="102"/>
      <c r="H81" s="103"/>
      <c r="I81" s="50">
        <v>1277</v>
      </c>
      <c r="J81" s="50">
        <v>625</v>
      </c>
      <c r="K81" s="50">
        <v>652</v>
      </c>
      <c r="L81" s="50">
        <v>984</v>
      </c>
      <c r="M81" s="50">
        <v>480</v>
      </c>
      <c r="N81" s="50">
        <v>504</v>
      </c>
      <c r="O81" s="50">
        <v>251</v>
      </c>
      <c r="P81" s="50">
        <v>116</v>
      </c>
      <c r="Q81" s="50">
        <v>135</v>
      </c>
      <c r="R81" s="50">
        <v>42</v>
      </c>
      <c r="S81" s="50">
        <v>29</v>
      </c>
      <c r="T81" s="50">
        <v>13</v>
      </c>
      <c r="U81" s="11"/>
      <c r="V81" s="11"/>
    </row>
    <row r="82" spans="1:22" ht="12" customHeight="1" thickBot="1">
      <c r="A82" s="13"/>
      <c r="B82" s="13"/>
      <c r="C82" s="13"/>
      <c r="D82" s="13"/>
      <c r="E82" s="16"/>
      <c r="F82" s="101" t="s">
        <v>89</v>
      </c>
      <c r="G82" s="102"/>
      <c r="H82" s="103"/>
      <c r="I82" s="50">
        <v>6</v>
      </c>
      <c r="J82" s="50">
        <v>3</v>
      </c>
      <c r="K82" s="50">
        <v>3</v>
      </c>
      <c r="L82" s="50">
        <v>0</v>
      </c>
      <c r="M82" s="50">
        <v>0</v>
      </c>
      <c r="N82" s="50">
        <v>0</v>
      </c>
      <c r="O82" s="50">
        <v>6</v>
      </c>
      <c r="P82" s="50">
        <v>3</v>
      </c>
      <c r="Q82" s="50">
        <v>3</v>
      </c>
      <c r="R82" s="50">
        <v>0</v>
      </c>
      <c r="S82" s="50">
        <v>0</v>
      </c>
      <c r="T82" s="50">
        <v>0</v>
      </c>
      <c r="U82" s="11"/>
      <c r="V82" s="11"/>
    </row>
    <row r="83" spans="1:22" ht="12" customHeight="1" thickBot="1">
      <c r="A83" s="13"/>
      <c r="B83" s="13"/>
      <c r="C83" s="13"/>
      <c r="D83" s="13"/>
      <c r="E83" s="16"/>
      <c r="F83" s="101" t="s">
        <v>47</v>
      </c>
      <c r="G83" s="102"/>
      <c r="H83" s="103"/>
      <c r="I83" s="50">
        <f>SUM(I76:I82)</f>
        <v>9499</v>
      </c>
      <c r="J83" s="50">
        <f>SUM(J76:J82)</f>
        <v>4833</v>
      </c>
      <c r="K83" s="50">
        <f>SUM(K76:K82)</f>
        <v>4666</v>
      </c>
      <c r="L83" s="50">
        <f>SUM(L76:L82)</f>
        <v>7633</v>
      </c>
      <c r="M83" s="50">
        <f>SUM(M76:M82)</f>
        <v>3919</v>
      </c>
      <c r="N83" s="50">
        <f>SUM(N76:N82)</f>
        <v>3714</v>
      </c>
      <c r="O83" s="50">
        <f>SUM(O76:O82)</f>
        <v>1682</v>
      </c>
      <c r="P83" s="50">
        <f>SUM(P76:P82)</f>
        <v>809</v>
      </c>
      <c r="Q83" s="50">
        <f>SUM(Q76:Q82)</f>
        <v>873</v>
      </c>
      <c r="R83" s="50">
        <f>SUM(R76:R82)</f>
        <v>184</v>
      </c>
      <c r="S83" s="50">
        <f>SUM(S76:S82)</f>
        <v>105</v>
      </c>
      <c r="T83" s="50">
        <f>SUM(T76:T82)</f>
        <v>79</v>
      </c>
      <c r="U83" s="11"/>
      <c r="V83" s="11"/>
    </row>
  </sheetData>
  <mergeCells count="25">
    <mergeCell ref="F83:H83"/>
    <mergeCell ref="A74:A75"/>
    <mergeCell ref="B74:B75"/>
    <mergeCell ref="C74:C75"/>
    <mergeCell ref="D74:D75"/>
    <mergeCell ref="F78:H78"/>
    <mergeCell ref="F79:H79"/>
    <mergeCell ref="F80:H80"/>
    <mergeCell ref="F81:H81"/>
    <mergeCell ref="F82:H82"/>
    <mergeCell ref="O74:Q74"/>
    <mergeCell ref="R74:T74"/>
    <mergeCell ref="F76:H76"/>
    <mergeCell ref="F77:H77"/>
    <mergeCell ref="F74:H75"/>
    <mergeCell ref="I74:K74"/>
    <mergeCell ref="L74:N74"/>
    <mergeCell ref="N1:Q1"/>
    <mergeCell ref="B1:M1"/>
    <mergeCell ref="L2:N2"/>
    <mergeCell ref="O2:Q2"/>
    <mergeCell ref="B2:B3"/>
    <mergeCell ref="C2:E2"/>
    <mergeCell ref="F2:H2"/>
    <mergeCell ref="I2:K2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Z35"/>
  <sheetViews>
    <sheetView workbookViewId="0" topLeftCell="A25">
      <selection activeCell="C34" sqref="C34"/>
    </sheetView>
  </sheetViews>
  <sheetFormatPr defaultColWidth="9.00390625" defaultRowHeight="16.5"/>
  <cols>
    <col min="1" max="1" width="22.75390625" style="8" customWidth="1"/>
    <col min="2" max="4" width="4.375" style="3" customWidth="1"/>
    <col min="5" max="5" width="4.375" style="5" customWidth="1"/>
    <col min="6" max="16" width="4.375" style="3" customWidth="1"/>
    <col min="17" max="25" width="4.375" style="1" customWidth="1"/>
    <col min="26" max="16384" width="9.00390625" style="1" customWidth="1"/>
  </cols>
  <sheetData>
    <row r="1" spans="1:22" ht="42" customHeight="1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16"/>
      <c r="N1" s="116"/>
      <c r="O1" s="116"/>
      <c r="P1" s="116"/>
      <c r="Q1" s="119" t="str">
        <f>'99-2(日大)'!Q1:V1</f>
        <v>統計日期: 100 年 4 月1 日</v>
      </c>
      <c r="R1" s="120"/>
      <c r="S1" s="120"/>
      <c r="T1" s="120"/>
      <c r="U1" s="120"/>
      <c r="V1" s="120"/>
    </row>
    <row r="2" spans="1:25" ht="19.5" customHeight="1">
      <c r="A2" s="117" t="s">
        <v>0</v>
      </c>
      <c r="B2" s="118" t="s">
        <v>120</v>
      </c>
      <c r="C2" s="118"/>
      <c r="D2" s="118"/>
      <c r="E2" s="118" t="s">
        <v>81</v>
      </c>
      <c r="F2" s="118"/>
      <c r="G2" s="118"/>
      <c r="H2" s="118" t="s">
        <v>43</v>
      </c>
      <c r="I2" s="118"/>
      <c r="J2" s="118"/>
      <c r="K2" s="118" t="s">
        <v>44</v>
      </c>
      <c r="L2" s="118"/>
      <c r="M2" s="118"/>
      <c r="N2" s="118" t="s">
        <v>45</v>
      </c>
      <c r="O2" s="118"/>
      <c r="P2" s="118"/>
      <c r="Q2" s="118" t="s">
        <v>50</v>
      </c>
      <c r="R2" s="118"/>
      <c r="S2" s="118"/>
      <c r="T2" s="118" t="s">
        <v>82</v>
      </c>
      <c r="U2" s="118"/>
      <c r="V2" s="118"/>
      <c r="W2" s="118" t="s">
        <v>83</v>
      </c>
      <c r="X2" s="118"/>
      <c r="Y2" s="118"/>
    </row>
    <row r="3" spans="1:25" ht="19.5" customHeight="1">
      <c r="A3" s="117"/>
      <c r="B3" s="9" t="s">
        <v>84</v>
      </c>
      <c r="C3" s="9" t="s">
        <v>2</v>
      </c>
      <c r="D3" s="9" t="s">
        <v>3</v>
      </c>
      <c r="E3" s="9" t="s">
        <v>1</v>
      </c>
      <c r="F3" s="9" t="s">
        <v>2</v>
      </c>
      <c r="G3" s="9" t="s">
        <v>3</v>
      </c>
      <c r="H3" s="9" t="s">
        <v>1</v>
      </c>
      <c r="I3" s="9" t="s">
        <v>2</v>
      </c>
      <c r="J3" s="9" t="s">
        <v>3</v>
      </c>
      <c r="K3" s="9" t="s">
        <v>1</v>
      </c>
      <c r="L3" s="9" t="s">
        <v>2</v>
      </c>
      <c r="M3" s="9" t="s">
        <v>3</v>
      </c>
      <c r="N3" s="9" t="s">
        <v>1</v>
      </c>
      <c r="O3" s="9" t="s">
        <v>2</v>
      </c>
      <c r="P3" s="9" t="s">
        <v>3</v>
      </c>
      <c r="Q3" s="9" t="s">
        <v>1</v>
      </c>
      <c r="R3" s="9" t="s">
        <v>2</v>
      </c>
      <c r="S3" s="9" t="s">
        <v>3</v>
      </c>
      <c r="T3" s="9" t="s">
        <v>1</v>
      </c>
      <c r="U3" s="9" t="s">
        <v>2</v>
      </c>
      <c r="V3" s="9" t="s">
        <v>3</v>
      </c>
      <c r="W3" s="9" t="s">
        <v>1</v>
      </c>
      <c r="X3" s="9" t="s">
        <v>2</v>
      </c>
      <c r="Y3" s="9" t="s">
        <v>3</v>
      </c>
    </row>
    <row r="4" spans="1:25" s="28" customFormat="1" ht="18" customHeight="1">
      <c r="A4" s="29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6" ht="18" customHeight="1">
      <c r="A5" s="26" t="s">
        <v>142</v>
      </c>
      <c r="B5" s="6">
        <f>SUM(C5,D5)</f>
        <v>41</v>
      </c>
      <c r="C5" s="6">
        <f>SUM(F5,I5,L5,O5,R5,U5,X5)</f>
        <v>22</v>
      </c>
      <c r="D5" s="6">
        <f>SUM(G5,J5,M5,P5,S5,V5,Y5)</f>
        <v>19</v>
      </c>
      <c r="E5" s="6">
        <f>SUM(F5,G5)</f>
        <v>13</v>
      </c>
      <c r="F5" s="6">
        <v>6</v>
      </c>
      <c r="G5" s="6">
        <v>7</v>
      </c>
      <c r="H5" s="6">
        <f>SUM(I5,J5)</f>
        <v>7</v>
      </c>
      <c r="I5" s="6">
        <v>3</v>
      </c>
      <c r="J5" s="6">
        <v>4</v>
      </c>
      <c r="K5" s="6">
        <f>SUM(L5,M5)</f>
        <v>6</v>
      </c>
      <c r="L5" s="6">
        <v>3</v>
      </c>
      <c r="M5" s="6">
        <v>3</v>
      </c>
      <c r="N5" s="6">
        <f>SUM(O5,P5)</f>
        <v>7</v>
      </c>
      <c r="O5" s="6">
        <v>5</v>
      </c>
      <c r="P5" s="6">
        <v>2</v>
      </c>
      <c r="Q5" s="6">
        <f>SUM(R5,S5)</f>
        <v>5</v>
      </c>
      <c r="R5" s="6">
        <v>2</v>
      </c>
      <c r="S5" s="6">
        <v>3</v>
      </c>
      <c r="T5" s="6">
        <f>SUM(V5,U5)</f>
        <v>3</v>
      </c>
      <c r="U5" s="6">
        <v>3</v>
      </c>
      <c r="V5" s="6">
        <v>0</v>
      </c>
      <c r="W5" s="6">
        <f>SUM(Y5,X5)</f>
        <v>0</v>
      </c>
      <c r="X5" s="6">
        <v>0</v>
      </c>
      <c r="Y5" s="6">
        <v>0</v>
      </c>
      <c r="Z5" s="10"/>
    </row>
    <row r="6" spans="1:26" ht="18" customHeight="1">
      <c r="A6" s="26" t="s">
        <v>46</v>
      </c>
      <c r="B6" s="6">
        <f aca="true" t="shared" si="0" ref="B6:B23">SUM(C6,D6)</f>
        <v>41</v>
      </c>
      <c r="C6" s="6">
        <f aca="true" t="shared" si="1" ref="C6:C21">SUM(F6,I6,L6,O6,R6,U6,X6)</f>
        <v>22</v>
      </c>
      <c r="D6" s="6">
        <f aca="true" t="shared" si="2" ref="D6:D21">SUM(G6,J6,M6,P6,S6,V6,Y6)</f>
        <v>19</v>
      </c>
      <c r="E6" s="6">
        <f aca="true" t="shared" si="3" ref="E6:E23">SUM(F6,G6)</f>
        <v>13</v>
      </c>
      <c r="F6" s="6">
        <f>SUM(F5)</f>
        <v>6</v>
      </c>
      <c r="G6" s="6">
        <f>SUM(G5)</f>
        <v>7</v>
      </c>
      <c r="H6" s="6">
        <f aca="true" t="shared" si="4" ref="H6:H23">SUM(I6,J6)</f>
        <v>7</v>
      </c>
      <c r="I6" s="6">
        <f>SUM(I5)</f>
        <v>3</v>
      </c>
      <c r="J6" s="6">
        <f>SUM(J5)</f>
        <v>4</v>
      </c>
      <c r="K6" s="6">
        <f aca="true" t="shared" si="5" ref="K6:K23">SUM(L6,M6)</f>
        <v>6</v>
      </c>
      <c r="L6" s="6">
        <f>SUM(L5)</f>
        <v>3</v>
      </c>
      <c r="M6" s="6">
        <f>SUM(M5)</f>
        <v>3</v>
      </c>
      <c r="N6" s="6">
        <f aca="true" t="shared" si="6" ref="N6:N23">SUM(O6,P6)</f>
        <v>7</v>
      </c>
      <c r="O6" s="6">
        <f>SUM(O5)</f>
        <v>5</v>
      </c>
      <c r="P6" s="6">
        <f>SUM(P5)</f>
        <v>2</v>
      </c>
      <c r="Q6" s="6">
        <f aca="true" t="shared" si="7" ref="Q6:Q21">SUM(R6,S6)</f>
        <v>5</v>
      </c>
      <c r="R6" s="6">
        <f>SUM(R5)</f>
        <v>2</v>
      </c>
      <c r="S6" s="6">
        <f>SUM(S5)</f>
        <v>3</v>
      </c>
      <c r="T6" s="6">
        <f aca="true" t="shared" si="8" ref="T6:T23">SUM(V6,U6)</f>
        <v>3</v>
      </c>
      <c r="U6" s="6">
        <f>SUM(U5)</f>
        <v>3</v>
      </c>
      <c r="V6" s="6">
        <f>SUM(V5)</f>
        <v>0</v>
      </c>
      <c r="W6" s="6">
        <f aca="true" t="shared" si="9" ref="W6:W23">SUM(Y6,X6)</f>
        <v>0</v>
      </c>
      <c r="X6" s="6">
        <f>SUM(X5)</f>
        <v>0</v>
      </c>
      <c r="Y6" s="6">
        <f>SUM(Y5)</f>
        <v>0</v>
      </c>
      <c r="Z6" s="10"/>
    </row>
    <row r="7" spans="1:26" ht="18" customHeight="1">
      <c r="A7" s="30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0"/>
    </row>
    <row r="8" spans="1:26" ht="18" customHeight="1">
      <c r="A8" s="26" t="s">
        <v>86</v>
      </c>
      <c r="B8" s="6">
        <f t="shared" si="0"/>
        <v>10</v>
      </c>
      <c r="C8" s="6">
        <f t="shared" si="1"/>
        <v>8</v>
      </c>
      <c r="D8" s="6">
        <f t="shared" si="2"/>
        <v>2</v>
      </c>
      <c r="E8" s="6">
        <f t="shared" si="3"/>
        <v>6</v>
      </c>
      <c r="F8" s="6">
        <v>5</v>
      </c>
      <c r="G8" s="6">
        <v>1</v>
      </c>
      <c r="H8" s="6">
        <f t="shared" si="4"/>
        <v>1</v>
      </c>
      <c r="I8" s="6">
        <v>1</v>
      </c>
      <c r="J8" s="6">
        <v>0</v>
      </c>
      <c r="K8" s="6">
        <f t="shared" si="5"/>
        <v>2</v>
      </c>
      <c r="L8" s="6">
        <v>1</v>
      </c>
      <c r="M8" s="6">
        <v>1</v>
      </c>
      <c r="N8" s="6">
        <f t="shared" si="6"/>
        <v>1</v>
      </c>
      <c r="O8" s="6">
        <v>1</v>
      </c>
      <c r="P8" s="6">
        <v>0</v>
      </c>
      <c r="Q8" s="6">
        <f t="shared" si="7"/>
        <v>0</v>
      </c>
      <c r="R8" s="6">
        <v>0</v>
      </c>
      <c r="S8" s="6">
        <v>0</v>
      </c>
      <c r="T8" s="6">
        <f t="shared" si="8"/>
        <v>0</v>
      </c>
      <c r="U8" s="6">
        <v>0</v>
      </c>
      <c r="V8" s="6">
        <v>0</v>
      </c>
      <c r="W8" s="6">
        <f t="shared" si="9"/>
        <v>0</v>
      </c>
      <c r="X8" s="6">
        <v>0</v>
      </c>
      <c r="Y8" s="6">
        <v>0</v>
      </c>
      <c r="Z8" s="10"/>
    </row>
    <row r="9" spans="1:26" ht="18" customHeight="1">
      <c r="A9" s="26" t="s">
        <v>85</v>
      </c>
      <c r="B9" s="6">
        <f t="shared" si="0"/>
        <v>8</v>
      </c>
      <c r="C9" s="6">
        <f t="shared" si="1"/>
        <v>7</v>
      </c>
      <c r="D9" s="6">
        <f t="shared" si="2"/>
        <v>1</v>
      </c>
      <c r="E9" s="6">
        <f t="shared" si="3"/>
        <v>2</v>
      </c>
      <c r="F9" s="6">
        <v>2</v>
      </c>
      <c r="G9" s="6">
        <v>0</v>
      </c>
      <c r="H9" s="6">
        <f t="shared" si="4"/>
        <v>2</v>
      </c>
      <c r="I9" s="6">
        <v>2</v>
      </c>
      <c r="J9" s="6">
        <v>0</v>
      </c>
      <c r="K9" s="6">
        <f t="shared" si="5"/>
        <v>4</v>
      </c>
      <c r="L9" s="6">
        <v>3</v>
      </c>
      <c r="M9" s="6">
        <v>1</v>
      </c>
      <c r="N9" s="6">
        <f t="shared" si="6"/>
        <v>0</v>
      </c>
      <c r="O9" s="6">
        <v>0</v>
      </c>
      <c r="P9" s="6">
        <v>0</v>
      </c>
      <c r="Q9" s="6">
        <f t="shared" si="7"/>
        <v>0</v>
      </c>
      <c r="R9" s="6">
        <v>0</v>
      </c>
      <c r="S9" s="6">
        <v>0</v>
      </c>
      <c r="T9" s="6">
        <f t="shared" si="8"/>
        <v>0</v>
      </c>
      <c r="U9" s="6">
        <v>0</v>
      </c>
      <c r="V9" s="6">
        <v>0</v>
      </c>
      <c r="W9" s="6">
        <f t="shared" si="9"/>
        <v>0</v>
      </c>
      <c r="X9" s="6">
        <v>0</v>
      </c>
      <c r="Y9" s="6">
        <v>0</v>
      </c>
      <c r="Z9" s="10"/>
    </row>
    <row r="10" spans="1:26" ht="18" customHeight="1">
      <c r="A10" s="26" t="s">
        <v>46</v>
      </c>
      <c r="B10" s="6">
        <f t="shared" si="0"/>
        <v>18</v>
      </c>
      <c r="C10" s="6">
        <f t="shared" si="1"/>
        <v>15</v>
      </c>
      <c r="D10" s="6">
        <f t="shared" si="2"/>
        <v>3</v>
      </c>
      <c r="E10" s="6">
        <f t="shared" si="3"/>
        <v>8</v>
      </c>
      <c r="F10" s="6">
        <f>SUM(F8:F9)</f>
        <v>7</v>
      </c>
      <c r="G10" s="6">
        <f>SUM(G8:G9)</f>
        <v>1</v>
      </c>
      <c r="H10" s="6">
        <f t="shared" si="4"/>
        <v>3</v>
      </c>
      <c r="I10" s="6">
        <f>SUM(I8:I9)</f>
        <v>3</v>
      </c>
      <c r="J10" s="6">
        <f>SUM(J8:J9)</f>
        <v>0</v>
      </c>
      <c r="K10" s="6">
        <f t="shared" si="5"/>
        <v>6</v>
      </c>
      <c r="L10" s="6">
        <f>SUM(L8:L9)</f>
        <v>4</v>
      </c>
      <c r="M10" s="6">
        <f>SUM(M8:M9)</f>
        <v>2</v>
      </c>
      <c r="N10" s="6">
        <f t="shared" si="6"/>
        <v>1</v>
      </c>
      <c r="O10" s="6">
        <f>SUM(O8:O9)</f>
        <v>1</v>
      </c>
      <c r="P10" s="6">
        <f>SUM(P8:P9)</f>
        <v>0</v>
      </c>
      <c r="Q10" s="6">
        <f t="shared" si="7"/>
        <v>0</v>
      </c>
      <c r="R10" s="6">
        <f>SUM(R8:R9)</f>
        <v>0</v>
      </c>
      <c r="S10" s="6">
        <f>SUM(S8:S9)</f>
        <v>0</v>
      </c>
      <c r="T10" s="6">
        <f t="shared" si="8"/>
        <v>0</v>
      </c>
      <c r="U10" s="6">
        <f>SUM(U8:U9)</f>
        <v>0</v>
      </c>
      <c r="V10" s="6">
        <f>SUM(V8:V9)</f>
        <v>0</v>
      </c>
      <c r="W10" s="6">
        <f t="shared" si="9"/>
        <v>0</v>
      </c>
      <c r="X10" s="6">
        <f>SUM(X8:X9)</f>
        <v>0</v>
      </c>
      <c r="Y10" s="6">
        <f>SUM(Y8:Y9)</f>
        <v>0</v>
      </c>
      <c r="Z10" s="10"/>
    </row>
    <row r="11" spans="1:26" ht="18" customHeight="1">
      <c r="A11" s="30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0"/>
    </row>
    <row r="12" spans="1:26" ht="18" customHeight="1">
      <c r="A12" s="26" t="s">
        <v>87</v>
      </c>
      <c r="B12" s="6">
        <f t="shared" si="0"/>
        <v>17</v>
      </c>
      <c r="C12" s="6">
        <f t="shared" si="1"/>
        <v>6</v>
      </c>
      <c r="D12" s="6">
        <f t="shared" si="2"/>
        <v>11</v>
      </c>
      <c r="E12" s="6">
        <f t="shared" si="3"/>
        <v>3</v>
      </c>
      <c r="F12" s="6">
        <v>0</v>
      </c>
      <c r="G12" s="6">
        <v>3</v>
      </c>
      <c r="H12" s="6">
        <f t="shared" si="4"/>
        <v>3</v>
      </c>
      <c r="I12" s="6">
        <v>1</v>
      </c>
      <c r="J12" s="6">
        <v>2</v>
      </c>
      <c r="K12" s="6">
        <f t="shared" si="5"/>
        <v>7</v>
      </c>
      <c r="L12" s="6">
        <v>3</v>
      </c>
      <c r="M12" s="6">
        <v>4</v>
      </c>
      <c r="N12" s="6">
        <f t="shared" si="6"/>
        <v>4</v>
      </c>
      <c r="O12" s="6">
        <v>2</v>
      </c>
      <c r="P12" s="6">
        <v>2</v>
      </c>
      <c r="Q12" s="6">
        <f t="shared" si="7"/>
        <v>0</v>
      </c>
      <c r="R12" s="6">
        <v>0</v>
      </c>
      <c r="S12" s="6">
        <v>0</v>
      </c>
      <c r="T12" s="6">
        <f t="shared" si="8"/>
        <v>0</v>
      </c>
      <c r="U12" s="6">
        <v>0</v>
      </c>
      <c r="V12" s="6">
        <v>0</v>
      </c>
      <c r="W12" s="6">
        <f t="shared" si="9"/>
        <v>0</v>
      </c>
      <c r="X12" s="6">
        <v>0</v>
      </c>
      <c r="Y12" s="6">
        <v>0</v>
      </c>
      <c r="Z12" s="10"/>
    </row>
    <row r="13" spans="1:26" ht="18" customHeight="1">
      <c r="A13" s="26" t="s">
        <v>46</v>
      </c>
      <c r="B13" s="6">
        <f t="shared" si="0"/>
        <v>17</v>
      </c>
      <c r="C13" s="6">
        <f t="shared" si="1"/>
        <v>6</v>
      </c>
      <c r="D13" s="6">
        <f t="shared" si="2"/>
        <v>11</v>
      </c>
      <c r="E13" s="6">
        <f t="shared" si="3"/>
        <v>3</v>
      </c>
      <c r="F13" s="6">
        <f>SUM(F12)</f>
        <v>0</v>
      </c>
      <c r="G13" s="6">
        <f>SUM(G12)</f>
        <v>3</v>
      </c>
      <c r="H13" s="6">
        <f t="shared" si="4"/>
        <v>3</v>
      </c>
      <c r="I13" s="6">
        <f>SUM(I12)</f>
        <v>1</v>
      </c>
      <c r="J13" s="6">
        <f>SUM(J12)</f>
        <v>2</v>
      </c>
      <c r="K13" s="6">
        <f t="shared" si="5"/>
        <v>7</v>
      </c>
      <c r="L13" s="6">
        <f>SUM(L12)</f>
        <v>3</v>
      </c>
      <c r="M13" s="6">
        <f>SUM(M12)</f>
        <v>4</v>
      </c>
      <c r="N13" s="6">
        <f t="shared" si="6"/>
        <v>4</v>
      </c>
      <c r="O13" s="6">
        <f>SUM(O12)</f>
        <v>2</v>
      </c>
      <c r="P13" s="6">
        <f>SUM(P12)</f>
        <v>2</v>
      </c>
      <c r="Q13" s="6">
        <f t="shared" si="7"/>
        <v>0</v>
      </c>
      <c r="R13" s="6">
        <f>SUM(R12)</f>
        <v>0</v>
      </c>
      <c r="S13" s="6">
        <f>SUM(S12)</f>
        <v>0</v>
      </c>
      <c r="T13" s="6">
        <f t="shared" si="8"/>
        <v>0</v>
      </c>
      <c r="U13" s="6">
        <f>SUM(U12)</f>
        <v>0</v>
      </c>
      <c r="V13" s="6">
        <f>SUM(V12)</f>
        <v>0</v>
      </c>
      <c r="W13" s="6">
        <f t="shared" si="9"/>
        <v>0</v>
      </c>
      <c r="X13" s="6">
        <f>SUM(X12)</f>
        <v>0</v>
      </c>
      <c r="Y13" s="6">
        <f>SUM(Y12)</f>
        <v>0</v>
      </c>
      <c r="Z13" s="10"/>
    </row>
    <row r="14" spans="1:26" ht="18" customHeight="1">
      <c r="A14" s="30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/>
    </row>
    <row r="15" spans="1:26" ht="18" customHeight="1">
      <c r="A15" s="8" t="s">
        <v>146</v>
      </c>
      <c r="B15" s="6">
        <f t="shared" si="0"/>
        <v>12</v>
      </c>
      <c r="C15" s="6">
        <f t="shared" si="1"/>
        <v>5</v>
      </c>
      <c r="D15" s="6">
        <f t="shared" si="2"/>
        <v>7</v>
      </c>
      <c r="E15" s="6">
        <f t="shared" si="3"/>
        <v>12</v>
      </c>
      <c r="F15" s="6">
        <v>5</v>
      </c>
      <c r="G15" s="6">
        <v>7</v>
      </c>
      <c r="H15" s="6">
        <f t="shared" si="4"/>
        <v>0</v>
      </c>
      <c r="I15" s="6">
        <v>0</v>
      </c>
      <c r="J15" s="6">
        <v>0</v>
      </c>
      <c r="K15" s="6">
        <f t="shared" si="5"/>
        <v>0</v>
      </c>
      <c r="L15" s="6">
        <v>0</v>
      </c>
      <c r="M15" s="6">
        <v>0</v>
      </c>
      <c r="N15" s="6">
        <f t="shared" si="6"/>
        <v>0</v>
      </c>
      <c r="O15" s="6">
        <v>0</v>
      </c>
      <c r="P15" s="6">
        <v>0</v>
      </c>
      <c r="Q15" s="6">
        <f t="shared" si="7"/>
        <v>0</v>
      </c>
      <c r="R15" s="6">
        <v>0</v>
      </c>
      <c r="S15" s="6">
        <v>0</v>
      </c>
      <c r="T15" s="6">
        <f t="shared" si="8"/>
        <v>0</v>
      </c>
      <c r="U15" s="6">
        <v>0</v>
      </c>
      <c r="V15" s="6">
        <v>0</v>
      </c>
      <c r="W15" s="6">
        <f t="shared" si="9"/>
        <v>0</v>
      </c>
      <c r="X15" s="6">
        <v>0</v>
      </c>
      <c r="Y15" s="6">
        <v>0</v>
      </c>
      <c r="Z15" s="10"/>
    </row>
    <row r="16" spans="1:26" ht="18" customHeight="1">
      <c r="A16" s="26" t="s">
        <v>143</v>
      </c>
      <c r="B16" s="6">
        <f t="shared" si="0"/>
        <v>54</v>
      </c>
      <c r="C16" s="6">
        <f t="shared" si="1"/>
        <v>28</v>
      </c>
      <c r="D16" s="6">
        <f t="shared" si="2"/>
        <v>26</v>
      </c>
      <c r="E16" s="6">
        <f t="shared" si="3"/>
        <v>1</v>
      </c>
      <c r="F16" s="6">
        <v>0</v>
      </c>
      <c r="G16" s="6">
        <v>1</v>
      </c>
      <c r="H16" s="6">
        <f t="shared" si="4"/>
        <v>12</v>
      </c>
      <c r="I16" s="6">
        <v>7</v>
      </c>
      <c r="J16" s="6">
        <v>5</v>
      </c>
      <c r="K16" s="6">
        <f t="shared" si="5"/>
        <v>10</v>
      </c>
      <c r="L16" s="6">
        <v>3</v>
      </c>
      <c r="M16" s="6">
        <v>7</v>
      </c>
      <c r="N16" s="6">
        <f t="shared" si="6"/>
        <v>6</v>
      </c>
      <c r="O16" s="6">
        <v>3</v>
      </c>
      <c r="P16" s="6">
        <v>3</v>
      </c>
      <c r="Q16" s="6">
        <f t="shared" si="7"/>
        <v>8</v>
      </c>
      <c r="R16" s="6">
        <v>5</v>
      </c>
      <c r="S16" s="6">
        <v>3</v>
      </c>
      <c r="T16" s="6">
        <f t="shared" si="8"/>
        <v>11</v>
      </c>
      <c r="U16" s="6">
        <v>4</v>
      </c>
      <c r="V16" s="6">
        <v>7</v>
      </c>
      <c r="W16" s="6">
        <f t="shared" si="9"/>
        <v>6</v>
      </c>
      <c r="X16" s="6">
        <v>6</v>
      </c>
      <c r="Y16" s="6">
        <v>0</v>
      </c>
      <c r="Z16" s="10"/>
    </row>
    <row r="17" spans="1:26" ht="18" customHeight="1">
      <c r="A17" s="26" t="s">
        <v>46</v>
      </c>
      <c r="B17" s="6">
        <f>SUM(B15:B16)</f>
        <v>66</v>
      </c>
      <c r="C17" s="6">
        <f aca="true" t="shared" si="10" ref="C17:K17">SUM(C15:C16)</f>
        <v>33</v>
      </c>
      <c r="D17" s="6">
        <f t="shared" si="10"/>
        <v>33</v>
      </c>
      <c r="E17" s="6">
        <f t="shared" si="10"/>
        <v>13</v>
      </c>
      <c r="F17" s="6">
        <f t="shared" si="10"/>
        <v>5</v>
      </c>
      <c r="G17" s="6">
        <f t="shared" si="10"/>
        <v>8</v>
      </c>
      <c r="H17" s="6">
        <f t="shared" si="10"/>
        <v>12</v>
      </c>
      <c r="I17" s="6">
        <f t="shared" si="10"/>
        <v>7</v>
      </c>
      <c r="J17" s="6">
        <f t="shared" si="10"/>
        <v>5</v>
      </c>
      <c r="K17" s="6">
        <f t="shared" si="10"/>
        <v>10</v>
      </c>
      <c r="L17" s="6">
        <f aca="true" t="shared" si="11" ref="L17:Y17">SUM(L15:L16)</f>
        <v>3</v>
      </c>
      <c r="M17" s="6">
        <f t="shared" si="11"/>
        <v>7</v>
      </c>
      <c r="N17" s="6">
        <f t="shared" si="11"/>
        <v>6</v>
      </c>
      <c r="O17" s="6">
        <f t="shared" si="11"/>
        <v>3</v>
      </c>
      <c r="P17" s="6">
        <f t="shared" si="11"/>
        <v>3</v>
      </c>
      <c r="Q17" s="6">
        <f t="shared" si="11"/>
        <v>8</v>
      </c>
      <c r="R17" s="6">
        <f t="shared" si="11"/>
        <v>5</v>
      </c>
      <c r="S17" s="6">
        <f t="shared" si="11"/>
        <v>3</v>
      </c>
      <c r="T17" s="6">
        <f t="shared" si="11"/>
        <v>11</v>
      </c>
      <c r="U17" s="6">
        <f t="shared" si="11"/>
        <v>4</v>
      </c>
      <c r="V17" s="6">
        <f t="shared" si="11"/>
        <v>7</v>
      </c>
      <c r="W17" s="6">
        <f t="shared" si="11"/>
        <v>6</v>
      </c>
      <c r="X17" s="6">
        <f t="shared" si="11"/>
        <v>6</v>
      </c>
      <c r="Y17" s="6">
        <f t="shared" si="11"/>
        <v>0</v>
      </c>
      <c r="Z17" s="10"/>
    </row>
    <row r="18" spans="1:26" ht="18" customHeight="1">
      <c r="A18" s="30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/>
    </row>
    <row r="19" spans="1:26" ht="18" customHeight="1">
      <c r="A19" s="8" t="s">
        <v>145</v>
      </c>
      <c r="B19" s="6">
        <f t="shared" si="0"/>
        <v>7</v>
      </c>
      <c r="C19" s="6">
        <f t="shared" si="1"/>
        <v>5</v>
      </c>
      <c r="D19" s="6">
        <f t="shared" si="2"/>
        <v>2</v>
      </c>
      <c r="E19" s="6">
        <f t="shared" si="3"/>
        <v>7</v>
      </c>
      <c r="F19" s="6">
        <v>5</v>
      </c>
      <c r="G19" s="6">
        <v>2</v>
      </c>
      <c r="H19" s="6">
        <f t="shared" si="4"/>
        <v>0</v>
      </c>
      <c r="I19" s="6">
        <v>0</v>
      </c>
      <c r="J19" s="6">
        <v>0</v>
      </c>
      <c r="K19" s="6">
        <f t="shared" si="5"/>
        <v>0</v>
      </c>
      <c r="L19" s="6">
        <v>0</v>
      </c>
      <c r="M19" s="6">
        <v>0</v>
      </c>
      <c r="N19" s="6">
        <f t="shared" si="6"/>
        <v>0</v>
      </c>
      <c r="O19" s="6">
        <v>0</v>
      </c>
      <c r="P19" s="6">
        <v>0</v>
      </c>
      <c r="Q19" s="6">
        <f t="shared" si="7"/>
        <v>0</v>
      </c>
      <c r="R19" s="6">
        <v>0</v>
      </c>
      <c r="S19" s="6">
        <v>0</v>
      </c>
      <c r="T19" s="6">
        <f t="shared" si="8"/>
        <v>0</v>
      </c>
      <c r="U19" s="6">
        <v>0</v>
      </c>
      <c r="V19" s="6">
        <v>0</v>
      </c>
      <c r="W19" s="6">
        <f t="shared" si="9"/>
        <v>0</v>
      </c>
      <c r="X19" s="6">
        <v>0</v>
      </c>
      <c r="Y19" s="6">
        <v>0</v>
      </c>
      <c r="Z19" s="10"/>
    </row>
    <row r="20" spans="1:26" ht="18" customHeight="1">
      <c r="A20" s="26" t="s">
        <v>144</v>
      </c>
      <c r="B20" s="6">
        <f t="shared" si="0"/>
        <v>25</v>
      </c>
      <c r="C20" s="6">
        <f t="shared" si="1"/>
        <v>20</v>
      </c>
      <c r="D20" s="6">
        <f t="shared" si="2"/>
        <v>5</v>
      </c>
      <c r="E20" s="6">
        <f t="shared" si="3"/>
        <v>0</v>
      </c>
      <c r="F20" s="6">
        <v>0</v>
      </c>
      <c r="G20" s="6">
        <v>0</v>
      </c>
      <c r="H20" s="6">
        <f t="shared" si="4"/>
        <v>7</v>
      </c>
      <c r="I20" s="6">
        <v>4</v>
      </c>
      <c r="J20" s="6">
        <v>3</v>
      </c>
      <c r="K20" s="6">
        <f t="shared" si="5"/>
        <v>4</v>
      </c>
      <c r="L20" s="6">
        <v>4</v>
      </c>
      <c r="M20" s="6">
        <v>0</v>
      </c>
      <c r="N20" s="6">
        <f t="shared" si="6"/>
        <v>6</v>
      </c>
      <c r="O20" s="6">
        <v>6</v>
      </c>
      <c r="P20" s="6">
        <v>0</v>
      </c>
      <c r="Q20" s="6">
        <f t="shared" si="7"/>
        <v>6</v>
      </c>
      <c r="R20" s="6">
        <v>4</v>
      </c>
      <c r="S20" s="6">
        <v>2</v>
      </c>
      <c r="T20" s="6">
        <f t="shared" si="8"/>
        <v>2</v>
      </c>
      <c r="U20" s="6">
        <v>2</v>
      </c>
      <c r="V20" s="6">
        <v>0</v>
      </c>
      <c r="W20" s="6">
        <f t="shared" si="9"/>
        <v>0</v>
      </c>
      <c r="X20" s="6">
        <v>0</v>
      </c>
      <c r="Y20" s="6">
        <v>0</v>
      </c>
      <c r="Z20" s="10"/>
    </row>
    <row r="21" spans="1:26" ht="18" customHeight="1">
      <c r="A21" s="26" t="s">
        <v>88</v>
      </c>
      <c r="B21" s="6">
        <f t="shared" si="0"/>
        <v>10</v>
      </c>
      <c r="C21" s="6">
        <f t="shared" si="1"/>
        <v>4</v>
      </c>
      <c r="D21" s="6">
        <f t="shared" si="2"/>
        <v>6</v>
      </c>
      <c r="E21" s="6">
        <f t="shared" si="3"/>
        <v>5</v>
      </c>
      <c r="F21" s="6">
        <v>1</v>
      </c>
      <c r="G21" s="6">
        <v>4</v>
      </c>
      <c r="H21" s="6">
        <f t="shared" si="4"/>
        <v>2</v>
      </c>
      <c r="I21" s="6">
        <v>1</v>
      </c>
      <c r="J21" s="6">
        <v>1</v>
      </c>
      <c r="K21" s="6">
        <f t="shared" si="5"/>
        <v>3</v>
      </c>
      <c r="L21" s="6">
        <v>2</v>
      </c>
      <c r="M21" s="6">
        <v>1</v>
      </c>
      <c r="N21" s="6">
        <f t="shared" si="6"/>
        <v>0</v>
      </c>
      <c r="O21" s="6">
        <v>0</v>
      </c>
      <c r="P21" s="6">
        <v>0</v>
      </c>
      <c r="Q21" s="6">
        <f t="shared" si="7"/>
        <v>0</v>
      </c>
      <c r="R21" s="6">
        <v>0</v>
      </c>
      <c r="S21" s="6">
        <v>0</v>
      </c>
      <c r="T21" s="6">
        <f t="shared" si="8"/>
        <v>0</v>
      </c>
      <c r="U21" s="6">
        <v>0</v>
      </c>
      <c r="V21" s="6">
        <v>0</v>
      </c>
      <c r="W21" s="6">
        <f t="shared" si="9"/>
        <v>0</v>
      </c>
      <c r="X21" s="6">
        <v>0</v>
      </c>
      <c r="Y21" s="6">
        <v>0</v>
      </c>
      <c r="Z21" s="10"/>
    </row>
    <row r="22" spans="1:26" ht="18" customHeight="1">
      <c r="A22" s="26" t="s">
        <v>46</v>
      </c>
      <c r="B22" s="6">
        <f>SUM(B19:B21)</f>
        <v>42</v>
      </c>
      <c r="C22" s="6">
        <f aca="true" t="shared" si="12" ref="C22:Y22">SUM(C19:C21)</f>
        <v>29</v>
      </c>
      <c r="D22" s="6">
        <f t="shared" si="12"/>
        <v>13</v>
      </c>
      <c r="E22" s="6">
        <f t="shared" si="12"/>
        <v>12</v>
      </c>
      <c r="F22" s="6">
        <f t="shared" si="12"/>
        <v>6</v>
      </c>
      <c r="G22" s="6">
        <f t="shared" si="12"/>
        <v>6</v>
      </c>
      <c r="H22" s="6">
        <f t="shared" si="12"/>
        <v>9</v>
      </c>
      <c r="I22" s="6">
        <f t="shared" si="12"/>
        <v>5</v>
      </c>
      <c r="J22" s="6">
        <f t="shared" si="12"/>
        <v>4</v>
      </c>
      <c r="K22" s="6">
        <f t="shared" si="12"/>
        <v>7</v>
      </c>
      <c r="L22" s="6">
        <f t="shared" si="12"/>
        <v>6</v>
      </c>
      <c r="M22" s="6">
        <f t="shared" si="12"/>
        <v>1</v>
      </c>
      <c r="N22" s="6">
        <f t="shared" si="12"/>
        <v>6</v>
      </c>
      <c r="O22" s="6">
        <f t="shared" si="12"/>
        <v>6</v>
      </c>
      <c r="P22" s="6">
        <f t="shared" si="12"/>
        <v>0</v>
      </c>
      <c r="Q22" s="6">
        <f t="shared" si="12"/>
        <v>6</v>
      </c>
      <c r="R22" s="6">
        <f t="shared" si="12"/>
        <v>4</v>
      </c>
      <c r="S22" s="6">
        <f t="shared" si="12"/>
        <v>2</v>
      </c>
      <c r="T22" s="6">
        <f t="shared" si="12"/>
        <v>2</v>
      </c>
      <c r="U22" s="6">
        <f t="shared" si="12"/>
        <v>2</v>
      </c>
      <c r="V22" s="6">
        <f t="shared" si="12"/>
        <v>0</v>
      </c>
      <c r="W22" s="6">
        <f t="shared" si="12"/>
        <v>0</v>
      </c>
      <c r="X22" s="6">
        <f t="shared" si="12"/>
        <v>0</v>
      </c>
      <c r="Y22" s="6">
        <f t="shared" si="12"/>
        <v>0</v>
      </c>
      <c r="Z22" s="10"/>
    </row>
    <row r="23" spans="1:26" ht="18" customHeight="1">
      <c r="A23" s="26" t="s">
        <v>97</v>
      </c>
      <c r="B23" s="6">
        <f t="shared" si="0"/>
        <v>184</v>
      </c>
      <c r="C23" s="6">
        <f>SUM(C22,C17,C13,C10,C6)</f>
        <v>105</v>
      </c>
      <c r="D23" s="6">
        <f>SUM(D22,D17,D13,D10,D6)</f>
        <v>79</v>
      </c>
      <c r="E23" s="6">
        <f t="shared" si="3"/>
        <v>49</v>
      </c>
      <c r="F23" s="6">
        <f aca="true" t="shared" si="13" ref="F23:Y23">F6+F10+F13+F17+F22</f>
        <v>24</v>
      </c>
      <c r="G23" s="6">
        <f t="shared" si="13"/>
        <v>25</v>
      </c>
      <c r="H23" s="6">
        <f t="shared" si="4"/>
        <v>34</v>
      </c>
      <c r="I23" s="6">
        <f t="shared" si="13"/>
        <v>19</v>
      </c>
      <c r="J23" s="6">
        <f t="shared" si="13"/>
        <v>15</v>
      </c>
      <c r="K23" s="6">
        <f t="shared" si="5"/>
        <v>36</v>
      </c>
      <c r="L23" s="6">
        <f t="shared" si="13"/>
        <v>19</v>
      </c>
      <c r="M23" s="6">
        <f t="shared" si="13"/>
        <v>17</v>
      </c>
      <c r="N23" s="6">
        <f t="shared" si="6"/>
        <v>24</v>
      </c>
      <c r="O23" s="6">
        <f t="shared" si="13"/>
        <v>17</v>
      </c>
      <c r="P23" s="6">
        <f t="shared" si="13"/>
        <v>7</v>
      </c>
      <c r="Q23" s="6">
        <f>SUM(R23,S23)</f>
        <v>19</v>
      </c>
      <c r="R23" s="6">
        <f t="shared" si="13"/>
        <v>11</v>
      </c>
      <c r="S23" s="6">
        <f t="shared" si="13"/>
        <v>8</v>
      </c>
      <c r="T23" s="6">
        <f t="shared" si="8"/>
        <v>16</v>
      </c>
      <c r="U23" s="6">
        <f t="shared" si="13"/>
        <v>9</v>
      </c>
      <c r="V23" s="6">
        <f t="shared" si="13"/>
        <v>7</v>
      </c>
      <c r="W23" s="6">
        <f t="shared" si="9"/>
        <v>6</v>
      </c>
      <c r="X23" s="6">
        <f t="shared" si="13"/>
        <v>6</v>
      </c>
      <c r="Y23" s="6">
        <f t="shared" si="13"/>
        <v>0</v>
      </c>
      <c r="Z23" s="10"/>
    </row>
    <row r="24" ht="17.25" thickBot="1"/>
    <row r="25" spans="1:20" ht="17.25" thickBot="1">
      <c r="A25" s="110" t="str">
        <f>'總合計表'!B3</f>
        <v>992註冊人數統計</v>
      </c>
      <c r="B25" s="112" t="s">
        <v>1</v>
      </c>
      <c r="C25" s="112" t="s">
        <v>2</v>
      </c>
      <c r="D25" s="112" t="s">
        <v>3</v>
      </c>
      <c r="F25" s="98" t="str">
        <f>'總合計表'!B11</f>
        <v>992註冊人數</v>
      </c>
      <c r="G25" s="121"/>
      <c r="H25" s="122"/>
      <c r="I25" s="98" t="s">
        <v>80</v>
      </c>
      <c r="J25" s="99"/>
      <c r="K25" s="100"/>
      <c r="L25" s="98" t="s">
        <v>94</v>
      </c>
      <c r="M25" s="99"/>
      <c r="N25" s="100"/>
      <c r="O25" s="98" t="s">
        <v>95</v>
      </c>
      <c r="P25" s="99"/>
      <c r="Q25" s="100"/>
      <c r="R25" s="98" t="s">
        <v>96</v>
      </c>
      <c r="S25" s="99"/>
      <c r="T25" s="100"/>
    </row>
    <row r="26" spans="1:20" ht="18" customHeight="1" thickBot="1">
      <c r="A26" s="114"/>
      <c r="B26" s="115"/>
      <c r="C26" s="115"/>
      <c r="D26" s="115"/>
      <c r="E26" s="1"/>
      <c r="F26" s="123"/>
      <c r="G26" s="121"/>
      <c r="H26" s="122"/>
      <c r="I26" s="19" t="s">
        <v>1</v>
      </c>
      <c r="J26" s="19" t="s">
        <v>2</v>
      </c>
      <c r="K26" s="19" t="s">
        <v>3</v>
      </c>
      <c r="L26" s="19" t="s">
        <v>1</v>
      </c>
      <c r="M26" s="19" t="s">
        <v>2</v>
      </c>
      <c r="N26" s="19" t="s">
        <v>3</v>
      </c>
      <c r="O26" s="19" t="s">
        <v>1</v>
      </c>
      <c r="P26" s="19" t="s">
        <v>2</v>
      </c>
      <c r="Q26" s="19" t="s">
        <v>3</v>
      </c>
      <c r="R26" s="19" t="s">
        <v>1</v>
      </c>
      <c r="S26" s="19" t="s">
        <v>2</v>
      </c>
      <c r="T26" s="19" t="s">
        <v>3</v>
      </c>
    </row>
    <row r="27" spans="1:20" ht="15.75" customHeight="1" thickBot="1">
      <c r="A27" s="23" t="s">
        <v>92</v>
      </c>
      <c r="B27" s="51">
        <v>7633</v>
      </c>
      <c r="C27" s="51">
        <v>3919</v>
      </c>
      <c r="D27" s="51">
        <v>3714</v>
      </c>
      <c r="E27" s="1"/>
      <c r="F27" s="101" t="s">
        <v>6</v>
      </c>
      <c r="G27" s="92"/>
      <c r="H27" s="93"/>
      <c r="I27" s="50">
        <v>1985</v>
      </c>
      <c r="J27" s="50">
        <v>1023</v>
      </c>
      <c r="K27" s="50">
        <v>962</v>
      </c>
      <c r="L27" s="50">
        <v>1664</v>
      </c>
      <c r="M27" s="50">
        <v>858</v>
      </c>
      <c r="N27" s="50">
        <v>806</v>
      </c>
      <c r="O27" s="50">
        <v>280</v>
      </c>
      <c r="P27" s="50">
        <v>143</v>
      </c>
      <c r="Q27" s="50">
        <v>137</v>
      </c>
      <c r="R27" s="50">
        <v>41</v>
      </c>
      <c r="S27" s="50">
        <v>22</v>
      </c>
      <c r="T27" s="50">
        <v>19</v>
      </c>
    </row>
    <row r="28" spans="1:20" ht="15.75" customHeight="1" thickBot="1">
      <c r="A28" s="23" t="s">
        <v>90</v>
      </c>
      <c r="B28" s="51">
        <v>1682</v>
      </c>
      <c r="C28" s="51">
        <v>809</v>
      </c>
      <c r="D28" s="51">
        <v>873</v>
      </c>
      <c r="E28" s="1"/>
      <c r="F28" s="101" t="s">
        <v>8</v>
      </c>
      <c r="G28" s="92"/>
      <c r="H28" s="93"/>
      <c r="I28" s="50">
        <v>1824</v>
      </c>
      <c r="J28" s="50">
        <v>1489</v>
      </c>
      <c r="K28" s="50">
        <v>335</v>
      </c>
      <c r="L28" s="50">
        <v>1568</v>
      </c>
      <c r="M28" s="50">
        <v>1275</v>
      </c>
      <c r="N28" s="50">
        <v>293</v>
      </c>
      <c r="O28" s="50">
        <v>238</v>
      </c>
      <c r="P28" s="50">
        <v>199</v>
      </c>
      <c r="Q28" s="50">
        <v>39</v>
      </c>
      <c r="R28" s="50">
        <v>18</v>
      </c>
      <c r="S28" s="50">
        <v>15</v>
      </c>
      <c r="T28" s="50">
        <v>3</v>
      </c>
    </row>
    <row r="29" spans="1:20" ht="15.75" customHeight="1" thickBot="1">
      <c r="A29" s="23" t="s">
        <v>91</v>
      </c>
      <c r="B29" s="51">
        <v>184</v>
      </c>
      <c r="C29" s="51">
        <v>105</v>
      </c>
      <c r="D29" s="51">
        <v>79</v>
      </c>
      <c r="E29" s="1"/>
      <c r="F29" s="101" t="s">
        <v>7</v>
      </c>
      <c r="G29" s="92"/>
      <c r="H29" s="93"/>
      <c r="I29" s="50">
        <v>1305</v>
      </c>
      <c r="J29" s="50">
        <v>700</v>
      </c>
      <c r="K29" s="50">
        <v>605</v>
      </c>
      <c r="L29" s="50">
        <v>1099</v>
      </c>
      <c r="M29" s="50">
        <v>594</v>
      </c>
      <c r="N29" s="50">
        <v>505</v>
      </c>
      <c r="O29" s="50">
        <v>189</v>
      </c>
      <c r="P29" s="50">
        <v>100</v>
      </c>
      <c r="Q29" s="50">
        <v>89</v>
      </c>
      <c r="R29" s="50">
        <v>17</v>
      </c>
      <c r="S29" s="50">
        <v>6</v>
      </c>
      <c r="T29" s="50">
        <v>11</v>
      </c>
    </row>
    <row r="30" spans="1:20" ht="15.75" customHeight="1" thickBot="1">
      <c r="A30" s="23" t="s">
        <v>93</v>
      </c>
      <c r="B30" s="51">
        <v>9499</v>
      </c>
      <c r="C30" s="51">
        <v>4833</v>
      </c>
      <c r="D30" s="51">
        <v>4666</v>
      </c>
      <c r="E30" s="1"/>
      <c r="F30" s="101" t="s">
        <v>4</v>
      </c>
      <c r="G30" s="92"/>
      <c r="H30" s="93"/>
      <c r="I30" s="50">
        <v>1722</v>
      </c>
      <c r="J30" s="50">
        <v>600</v>
      </c>
      <c r="K30" s="50">
        <v>1122</v>
      </c>
      <c r="L30" s="50">
        <v>1139</v>
      </c>
      <c r="M30" s="50">
        <v>383</v>
      </c>
      <c r="N30" s="50">
        <v>756</v>
      </c>
      <c r="O30" s="50">
        <v>517</v>
      </c>
      <c r="P30" s="50">
        <v>184</v>
      </c>
      <c r="Q30" s="50">
        <v>333</v>
      </c>
      <c r="R30" s="50">
        <v>66</v>
      </c>
      <c r="S30" s="50">
        <v>33</v>
      </c>
      <c r="T30" s="50">
        <v>33</v>
      </c>
    </row>
    <row r="31" spans="1:20" ht="15.75" customHeight="1" thickBot="1">
      <c r="A31" s="1"/>
      <c r="B31" s="1"/>
      <c r="C31" s="1"/>
      <c r="D31" s="16"/>
      <c r="E31" s="1"/>
      <c r="F31" s="101" t="s">
        <v>5</v>
      </c>
      <c r="G31" s="92"/>
      <c r="H31" s="93"/>
      <c r="I31" s="50">
        <v>1380</v>
      </c>
      <c r="J31" s="50">
        <v>393</v>
      </c>
      <c r="K31" s="50">
        <v>987</v>
      </c>
      <c r="L31" s="50">
        <v>1179</v>
      </c>
      <c r="M31" s="50">
        <v>329</v>
      </c>
      <c r="N31" s="50">
        <v>850</v>
      </c>
      <c r="O31" s="50">
        <v>201</v>
      </c>
      <c r="P31" s="50">
        <v>64</v>
      </c>
      <c r="Q31" s="50">
        <v>137</v>
      </c>
      <c r="R31" s="50">
        <v>0</v>
      </c>
      <c r="S31" s="50">
        <v>0</v>
      </c>
      <c r="T31" s="50">
        <v>0</v>
      </c>
    </row>
    <row r="32" spans="1:20" ht="15.75" customHeight="1" thickBot="1">
      <c r="A32" s="13"/>
      <c r="B32" s="13"/>
      <c r="C32" s="13"/>
      <c r="D32" s="16"/>
      <c r="E32" s="1"/>
      <c r="F32" s="101" t="s">
        <v>9</v>
      </c>
      <c r="G32" s="92"/>
      <c r="H32" s="93"/>
      <c r="I32" s="50">
        <v>1277</v>
      </c>
      <c r="J32" s="50">
        <v>625</v>
      </c>
      <c r="K32" s="50">
        <v>652</v>
      </c>
      <c r="L32" s="50">
        <v>984</v>
      </c>
      <c r="M32" s="50">
        <v>480</v>
      </c>
      <c r="N32" s="50">
        <v>504</v>
      </c>
      <c r="O32" s="50">
        <v>251</v>
      </c>
      <c r="P32" s="50">
        <v>116</v>
      </c>
      <c r="Q32" s="50">
        <v>135</v>
      </c>
      <c r="R32" s="50">
        <v>42</v>
      </c>
      <c r="S32" s="50">
        <v>29</v>
      </c>
      <c r="T32" s="50">
        <v>13</v>
      </c>
    </row>
    <row r="33" spans="1:20" ht="15.75" customHeight="1" thickBot="1">
      <c r="A33" s="13"/>
      <c r="B33" s="13"/>
      <c r="C33" s="13"/>
      <c r="D33" s="16"/>
      <c r="E33" s="1"/>
      <c r="F33" s="101" t="s">
        <v>89</v>
      </c>
      <c r="G33" s="92"/>
      <c r="H33" s="93"/>
      <c r="I33" s="50">
        <v>6</v>
      </c>
      <c r="J33" s="50">
        <v>3</v>
      </c>
      <c r="K33" s="50">
        <v>3</v>
      </c>
      <c r="L33" s="50">
        <v>0</v>
      </c>
      <c r="M33" s="50">
        <v>0</v>
      </c>
      <c r="N33" s="50">
        <v>0</v>
      </c>
      <c r="O33" s="50">
        <v>6</v>
      </c>
      <c r="P33" s="50">
        <v>3</v>
      </c>
      <c r="Q33" s="50">
        <v>3</v>
      </c>
      <c r="R33" s="50">
        <v>0</v>
      </c>
      <c r="S33" s="50">
        <v>0</v>
      </c>
      <c r="T33" s="50">
        <v>0</v>
      </c>
    </row>
    <row r="34" spans="1:20" ht="15.75" customHeight="1" thickBot="1">
      <c r="A34" s="13"/>
      <c r="B34" s="13"/>
      <c r="C34" s="13"/>
      <c r="D34" s="16"/>
      <c r="E34" s="1"/>
      <c r="F34" s="101" t="s">
        <v>47</v>
      </c>
      <c r="G34" s="92"/>
      <c r="H34" s="93"/>
      <c r="I34" s="50">
        <f>SUM(I27:I33)</f>
        <v>9499</v>
      </c>
      <c r="J34" s="50">
        <f>SUM(J27:J33)</f>
        <v>4833</v>
      </c>
      <c r="K34" s="50">
        <f>SUM(K27:K33)</f>
        <v>4666</v>
      </c>
      <c r="L34" s="50">
        <f>SUM(L27:L33)</f>
        <v>7633</v>
      </c>
      <c r="M34" s="50">
        <f>SUM(M27:M33)</f>
        <v>3919</v>
      </c>
      <c r="N34" s="50">
        <f>SUM(N27:N33)</f>
        <v>3714</v>
      </c>
      <c r="O34" s="50">
        <f>SUM(O27:O33)</f>
        <v>1682</v>
      </c>
      <c r="P34" s="50">
        <f>SUM(P27:P33)</f>
        <v>809</v>
      </c>
      <c r="Q34" s="50">
        <f>SUM(Q27:Q33)</f>
        <v>873</v>
      </c>
      <c r="R34" s="50">
        <f>SUM(R27:R33)</f>
        <v>184</v>
      </c>
      <c r="S34" s="50">
        <f>SUM(S27:S33)</f>
        <v>105</v>
      </c>
      <c r="T34" s="50">
        <f>SUM(T27:T33)</f>
        <v>79</v>
      </c>
    </row>
    <row r="35" spans="1:16" ht="18" customHeight="1">
      <c r="A35" s="13"/>
      <c r="B35" s="13"/>
      <c r="C35" s="13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mergeCells count="28">
    <mergeCell ref="F34:H34"/>
    <mergeCell ref="F30:H30"/>
    <mergeCell ref="F31:H31"/>
    <mergeCell ref="F32:H32"/>
    <mergeCell ref="F33:H33"/>
    <mergeCell ref="R25:T25"/>
    <mergeCell ref="F27:H27"/>
    <mergeCell ref="F28:H28"/>
    <mergeCell ref="F29:H29"/>
    <mergeCell ref="F25:H26"/>
    <mergeCell ref="I25:K25"/>
    <mergeCell ref="L25:N25"/>
    <mergeCell ref="O25:Q25"/>
    <mergeCell ref="Q2:S2"/>
    <mergeCell ref="T2:V2"/>
    <mergeCell ref="W2:Y2"/>
    <mergeCell ref="Q1:V1"/>
    <mergeCell ref="A1:P1"/>
    <mergeCell ref="A2:A3"/>
    <mergeCell ref="B2:D2"/>
    <mergeCell ref="E2:G2"/>
    <mergeCell ref="H2:J2"/>
    <mergeCell ref="K2:M2"/>
    <mergeCell ref="N2:P2"/>
    <mergeCell ref="A25:A26"/>
    <mergeCell ref="B25:B26"/>
    <mergeCell ref="C25:C26"/>
    <mergeCell ref="D25:D26"/>
  </mergeCells>
  <printOptions/>
  <pageMargins left="0.5511811023622047" right="0.15748031496062992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20"/>
  <sheetViews>
    <sheetView workbookViewId="0" topLeftCell="A1">
      <selection activeCell="F23" sqref="F23"/>
    </sheetView>
  </sheetViews>
  <sheetFormatPr defaultColWidth="9.00390625" defaultRowHeight="16.5"/>
  <sheetData>
    <row r="2" ht="17.25" thickBot="1"/>
    <row r="3" spans="2:5" ht="16.5">
      <c r="B3" s="124" t="s">
        <v>156</v>
      </c>
      <c r="C3" s="112" t="s">
        <v>1</v>
      </c>
      <c r="D3" s="112" t="s">
        <v>2</v>
      </c>
      <c r="E3" s="112" t="s">
        <v>3</v>
      </c>
    </row>
    <row r="4" spans="2:5" ht="17.25" thickBot="1">
      <c r="B4" s="125"/>
      <c r="C4" s="113"/>
      <c r="D4" s="113"/>
      <c r="E4" s="113"/>
    </row>
    <row r="5" spans="2:5" ht="17.25" thickBot="1">
      <c r="B5" s="23" t="s">
        <v>92</v>
      </c>
      <c r="C5" s="14">
        <v>7633</v>
      </c>
      <c r="D5" s="14">
        <v>3919</v>
      </c>
      <c r="E5" s="14">
        <v>3714</v>
      </c>
    </row>
    <row r="6" spans="2:5" ht="17.25" thickBot="1">
      <c r="B6" s="23" t="s">
        <v>90</v>
      </c>
      <c r="C6" s="17">
        <v>1682</v>
      </c>
      <c r="D6" s="17">
        <v>809</v>
      </c>
      <c r="E6" s="17">
        <v>873</v>
      </c>
    </row>
    <row r="7" spans="2:5" ht="17.25" thickBot="1">
      <c r="B7" s="23" t="s">
        <v>91</v>
      </c>
      <c r="C7" s="18">
        <f>'99-2(日博)'!B23</f>
        <v>184</v>
      </c>
      <c r="D7" s="18">
        <f>'99-2(日博)'!C23</f>
        <v>105</v>
      </c>
      <c r="E7" s="18">
        <f>'99-2(日博)'!D23</f>
        <v>79</v>
      </c>
    </row>
    <row r="8" spans="2:5" ht="17.25" thickBot="1">
      <c r="B8" s="23" t="s">
        <v>93</v>
      </c>
      <c r="C8" s="14">
        <f>SUM(C5:C7)</f>
        <v>9499</v>
      </c>
      <c r="D8" s="14">
        <f>SUM(D5:D7)</f>
        <v>4833</v>
      </c>
      <c r="E8" s="14">
        <f>SUM(E5:E7)</f>
        <v>4666</v>
      </c>
    </row>
    <row r="10" ht="17.25" thickBot="1"/>
    <row r="11" spans="2:16" ht="17.25" thickBot="1">
      <c r="B11" s="98" t="s">
        <v>157</v>
      </c>
      <c r="C11" s="121"/>
      <c r="D11" s="122"/>
      <c r="E11" s="98" t="s">
        <v>80</v>
      </c>
      <c r="F11" s="99"/>
      <c r="G11" s="100"/>
      <c r="H11" s="98" t="s">
        <v>94</v>
      </c>
      <c r="I11" s="99"/>
      <c r="J11" s="100"/>
      <c r="K11" s="98" t="s">
        <v>95</v>
      </c>
      <c r="L11" s="99"/>
      <c r="M11" s="100"/>
      <c r="N11" s="98" t="s">
        <v>96</v>
      </c>
      <c r="O11" s="99"/>
      <c r="P11" s="100"/>
    </row>
    <row r="12" spans="2:16" ht="17.25" thickBot="1">
      <c r="B12" s="123"/>
      <c r="C12" s="121"/>
      <c r="D12" s="122"/>
      <c r="E12" s="19" t="s">
        <v>1</v>
      </c>
      <c r="F12" s="19" t="s">
        <v>2</v>
      </c>
      <c r="G12" s="19" t="s">
        <v>3</v>
      </c>
      <c r="H12" s="19" t="s">
        <v>1</v>
      </c>
      <c r="I12" s="19" t="s">
        <v>2</v>
      </c>
      <c r="J12" s="19" t="s">
        <v>3</v>
      </c>
      <c r="K12" s="19" t="s">
        <v>1</v>
      </c>
      <c r="L12" s="19" t="s">
        <v>2</v>
      </c>
      <c r="M12" s="19" t="s">
        <v>3</v>
      </c>
      <c r="N12" s="19" t="s">
        <v>1</v>
      </c>
      <c r="O12" s="19" t="s">
        <v>2</v>
      </c>
      <c r="P12" s="19" t="s">
        <v>3</v>
      </c>
    </row>
    <row r="13" spans="2:16" ht="17.25" thickBot="1">
      <c r="B13" s="101" t="s">
        <v>6</v>
      </c>
      <c r="C13" s="92"/>
      <c r="D13" s="93"/>
      <c r="E13" s="20">
        <f>F13+G13</f>
        <v>1985</v>
      </c>
      <c r="F13" s="20">
        <v>1023</v>
      </c>
      <c r="G13" s="20">
        <v>962</v>
      </c>
      <c r="H13" s="14">
        <v>1664</v>
      </c>
      <c r="I13" s="14">
        <v>858</v>
      </c>
      <c r="J13" s="14">
        <v>806</v>
      </c>
      <c r="K13" s="14">
        <v>280</v>
      </c>
      <c r="L13" s="14">
        <v>143</v>
      </c>
      <c r="M13" s="14">
        <v>137</v>
      </c>
      <c r="N13" s="18">
        <f>'99-2(日博)'!B6</f>
        <v>41</v>
      </c>
      <c r="O13" s="18">
        <f>'99-2(日博)'!C6</f>
        <v>22</v>
      </c>
      <c r="P13" s="18">
        <f>'99-2(日博)'!D6</f>
        <v>19</v>
      </c>
    </row>
    <row r="14" spans="2:16" ht="17.25" thickBot="1">
      <c r="B14" s="101" t="s">
        <v>8</v>
      </c>
      <c r="C14" s="92"/>
      <c r="D14" s="93"/>
      <c r="E14" s="20">
        <v>1824</v>
      </c>
      <c r="F14" s="20">
        <v>1489</v>
      </c>
      <c r="G14" s="20">
        <v>335</v>
      </c>
      <c r="H14" s="14">
        <v>1568</v>
      </c>
      <c r="I14" s="14">
        <v>1275</v>
      </c>
      <c r="J14" s="14">
        <v>293</v>
      </c>
      <c r="K14" s="14">
        <v>238</v>
      </c>
      <c r="L14" s="14">
        <v>199</v>
      </c>
      <c r="M14" s="14">
        <v>39</v>
      </c>
      <c r="N14" s="18">
        <f>'99-2(日博)'!B10</f>
        <v>18</v>
      </c>
      <c r="O14" s="18">
        <f>'99-2(日博)'!C10</f>
        <v>15</v>
      </c>
      <c r="P14" s="18">
        <f>'99-2(日博)'!D10</f>
        <v>3</v>
      </c>
    </row>
    <row r="15" spans="2:16" ht="17.25" thickBot="1">
      <c r="B15" s="101" t="s">
        <v>7</v>
      </c>
      <c r="C15" s="92"/>
      <c r="D15" s="93"/>
      <c r="E15" s="20">
        <v>1305</v>
      </c>
      <c r="F15" s="20">
        <v>700</v>
      </c>
      <c r="G15" s="20">
        <v>605</v>
      </c>
      <c r="H15" s="14">
        <v>1099</v>
      </c>
      <c r="I15" s="14">
        <v>594</v>
      </c>
      <c r="J15" s="14">
        <v>505</v>
      </c>
      <c r="K15" s="14">
        <v>189</v>
      </c>
      <c r="L15" s="14">
        <v>100</v>
      </c>
      <c r="M15" s="14">
        <v>89</v>
      </c>
      <c r="N15" s="18">
        <f>'99-2(日博)'!B13</f>
        <v>17</v>
      </c>
      <c r="O15" s="18">
        <f>'99-2(日博)'!C13</f>
        <v>6</v>
      </c>
      <c r="P15" s="18">
        <f>'99-2(日博)'!D13</f>
        <v>11</v>
      </c>
    </row>
    <row r="16" spans="2:16" ht="17.25" thickBot="1">
      <c r="B16" s="101" t="s">
        <v>4</v>
      </c>
      <c r="C16" s="92"/>
      <c r="D16" s="93"/>
      <c r="E16" s="20">
        <v>1722</v>
      </c>
      <c r="F16" s="20">
        <v>600</v>
      </c>
      <c r="G16" s="20">
        <v>1122</v>
      </c>
      <c r="H16" s="14">
        <v>1139</v>
      </c>
      <c r="I16" s="14">
        <v>383</v>
      </c>
      <c r="J16" s="14">
        <v>756</v>
      </c>
      <c r="K16" s="14">
        <v>517</v>
      </c>
      <c r="L16" s="14">
        <v>184</v>
      </c>
      <c r="M16" s="14">
        <v>333</v>
      </c>
      <c r="N16" s="18">
        <f>'99-2(日博)'!B17</f>
        <v>66</v>
      </c>
      <c r="O16" s="18">
        <f>'99-2(日博)'!C17</f>
        <v>33</v>
      </c>
      <c r="P16" s="18">
        <f>'99-2(日博)'!D17</f>
        <v>33</v>
      </c>
    </row>
    <row r="17" spans="2:16" ht="17.25" thickBot="1">
      <c r="B17" s="101" t="s">
        <v>5</v>
      </c>
      <c r="C17" s="92"/>
      <c r="D17" s="93"/>
      <c r="E17" s="20">
        <v>1380</v>
      </c>
      <c r="F17" s="20">
        <v>393</v>
      </c>
      <c r="G17" s="20">
        <v>987</v>
      </c>
      <c r="H17" s="14">
        <v>1179</v>
      </c>
      <c r="I17" s="14">
        <v>329</v>
      </c>
      <c r="J17" s="14">
        <v>850</v>
      </c>
      <c r="K17" s="14">
        <v>201</v>
      </c>
      <c r="L17" s="14">
        <v>64</v>
      </c>
      <c r="M17" s="14">
        <v>137</v>
      </c>
      <c r="N17" s="14">
        <v>0</v>
      </c>
      <c r="O17" s="14">
        <v>0</v>
      </c>
      <c r="P17" s="14">
        <v>0</v>
      </c>
    </row>
    <row r="18" spans="2:16" ht="17.25" thickBot="1">
      <c r="B18" s="101" t="s">
        <v>9</v>
      </c>
      <c r="C18" s="92"/>
      <c r="D18" s="93"/>
      <c r="E18" s="20">
        <v>1277</v>
      </c>
      <c r="F18" s="20">
        <v>625</v>
      </c>
      <c r="G18" s="20">
        <v>652</v>
      </c>
      <c r="H18" s="14">
        <v>984</v>
      </c>
      <c r="I18" s="14">
        <v>480</v>
      </c>
      <c r="J18" s="14">
        <v>504</v>
      </c>
      <c r="K18" s="14">
        <v>251</v>
      </c>
      <c r="L18" s="14">
        <v>116</v>
      </c>
      <c r="M18" s="14">
        <v>135</v>
      </c>
      <c r="N18" s="18">
        <f>'99-2(日博)'!B22</f>
        <v>42</v>
      </c>
      <c r="O18" s="18">
        <f>'99-2(日博)'!C22</f>
        <v>29</v>
      </c>
      <c r="P18" s="18">
        <f>'99-2(日博)'!D22</f>
        <v>13</v>
      </c>
    </row>
    <row r="19" spans="2:16" ht="17.25" thickBot="1">
      <c r="B19" s="101" t="s">
        <v>89</v>
      </c>
      <c r="C19" s="92"/>
      <c r="D19" s="93"/>
      <c r="E19" s="20">
        <v>6</v>
      </c>
      <c r="F19" s="20">
        <v>3</v>
      </c>
      <c r="G19" s="20">
        <v>3</v>
      </c>
      <c r="H19" s="14">
        <v>0</v>
      </c>
      <c r="I19" s="14">
        <v>0</v>
      </c>
      <c r="J19" s="14">
        <v>0</v>
      </c>
      <c r="K19" s="14">
        <v>6</v>
      </c>
      <c r="L19" s="14">
        <v>3</v>
      </c>
      <c r="M19" s="14">
        <v>3</v>
      </c>
      <c r="N19" s="14">
        <v>0</v>
      </c>
      <c r="O19" s="14">
        <v>0</v>
      </c>
      <c r="P19" s="14">
        <v>0</v>
      </c>
    </row>
    <row r="20" spans="2:16" ht="17.25" thickBot="1">
      <c r="B20" s="101" t="s">
        <v>47</v>
      </c>
      <c r="C20" s="92"/>
      <c r="D20" s="93"/>
      <c r="E20" s="20">
        <f>F20+G20</f>
        <v>9499</v>
      </c>
      <c r="F20" s="20">
        <f>I20+L20+O20</f>
        <v>4833</v>
      </c>
      <c r="G20" s="20">
        <f>J20+M20+P20</f>
        <v>4666</v>
      </c>
      <c r="H20" s="14">
        <v>7633</v>
      </c>
      <c r="I20" s="14">
        <f aca="true" t="shared" si="0" ref="I20:P20">SUM(I13:I19)</f>
        <v>3919</v>
      </c>
      <c r="J20" s="14">
        <f t="shared" si="0"/>
        <v>3714</v>
      </c>
      <c r="K20" s="14">
        <f t="shared" si="0"/>
        <v>1682</v>
      </c>
      <c r="L20" s="14">
        <f t="shared" si="0"/>
        <v>809</v>
      </c>
      <c r="M20" s="14">
        <f t="shared" si="0"/>
        <v>873</v>
      </c>
      <c r="N20" s="14">
        <f t="shared" si="0"/>
        <v>184</v>
      </c>
      <c r="O20" s="14">
        <f t="shared" si="0"/>
        <v>105</v>
      </c>
      <c r="P20" s="14">
        <f t="shared" si="0"/>
        <v>79</v>
      </c>
    </row>
  </sheetData>
  <mergeCells count="17">
    <mergeCell ref="B3:B4"/>
    <mergeCell ref="C3:C4"/>
    <mergeCell ref="D3:D4"/>
    <mergeCell ref="E3:E4"/>
    <mergeCell ref="N11:P11"/>
    <mergeCell ref="B13:D13"/>
    <mergeCell ref="B14:D14"/>
    <mergeCell ref="B15:D15"/>
    <mergeCell ref="B11:D12"/>
    <mergeCell ref="E11:G11"/>
    <mergeCell ref="H11:J11"/>
    <mergeCell ref="K11:M11"/>
    <mergeCell ref="B20:D20"/>
    <mergeCell ref="B16:D16"/>
    <mergeCell ref="B17:D17"/>
    <mergeCell ref="B18:D18"/>
    <mergeCell ref="B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2011-04-18T07:37:00Z</cp:lastPrinted>
  <dcterms:created xsi:type="dcterms:W3CDTF">2010-02-13T16:20:26Z</dcterms:created>
  <dcterms:modified xsi:type="dcterms:W3CDTF">2011-04-19T14:15:46Z</dcterms:modified>
  <cp:category/>
  <cp:version/>
  <cp:contentType/>
  <cp:contentStatus/>
</cp:coreProperties>
</file>