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120" windowHeight="6780" activeTab="2"/>
  </bookViews>
  <sheets>
    <sheet name="99-1(進大)" sheetId="1" r:id="rId1"/>
    <sheet name="99-1(進碩)" sheetId="2" r:id="rId2"/>
    <sheet name="總合計表" sheetId="3" r:id="rId3"/>
  </sheets>
  <definedNames/>
  <calcPr fullCalcOnLoad="1"/>
</workbook>
</file>

<file path=xl/sharedStrings.xml><?xml version="1.0" encoding="utf-8"?>
<sst xmlns="http://schemas.openxmlformats.org/spreadsheetml/2006/main" count="183" uniqueCount="72">
  <si>
    <t>合計</t>
  </si>
  <si>
    <t>男</t>
  </si>
  <si>
    <t>女</t>
  </si>
  <si>
    <t>師範學院</t>
  </si>
  <si>
    <t>人文藝術學院</t>
  </si>
  <si>
    <t>農學院</t>
  </si>
  <si>
    <t>生命科學院</t>
  </si>
  <si>
    <t>理工學院</t>
  </si>
  <si>
    <t>管理學院</t>
  </si>
  <si>
    <t xml:space="preserve">農藝學系                                          </t>
  </si>
  <si>
    <t xml:space="preserve">園藝學系                                          </t>
  </si>
  <si>
    <t xml:space="preserve">林產科學暨家具工程學系                            </t>
  </si>
  <si>
    <t xml:space="preserve">動物科學系                                        </t>
  </si>
  <si>
    <t xml:space="preserve">獸醫學系                                          </t>
  </si>
  <si>
    <t xml:space="preserve">森林暨自然資源學系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</si>
  <si>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</si>
  <si>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</si>
  <si>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食品科學系                                        </t>
  </si>
  <si>
    <t xml:space="preserve">生物資源學系                                      </t>
  </si>
  <si>
    <t xml:space="preserve">輔導與諮商學系                                    </t>
  </si>
  <si>
    <t xml:space="preserve">體育學系                                          </t>
  </si>
  <si>
    <t xml:space="preserve">美術學系                                          </t>
  </si>
  <si>
    <t xml:space="preserve">生物事業管理學系                                  </t>
  </si>
  <si>
    <t xml:space="preserve">企業管理學系                                      </t>
  </si>
  <si>
    <t>1年級</t>
  </si>
  <si>
    <t>2年級</t>
  </si>
  <si>
    <t>3年級</t>
  </si>
  <si>
    <t>4年級</t>
  </si>
  <si>
    <t>延畢生</t>
  </si>
  <si>
    <t>小計</t>
  </si>
  <si>
    <t>合計</t>
  </si>
  <si>
    <t>男</t>
  </si>
  <si>
    <t>女</t>
  </si>
  <si>
    <t>5年級</t>
  </si>
  <si>
    <t>全校合計</t>
  </si>
  <si>
    <t>碩士班</t>
  </si>
  <si>
    <t>學士班</t>
  </si>
  <si>
    <t>合校合計</t>
  </si>
  <si>
    <t>學士班</t>
  </si>
  <si>
    <t>碩士班</t>
  </si>
  <si>
    <t>小計</t>
  </si>
  <si>
    <t>合計</t>
  </si>
  <si>
    <t xml:space="preserve">農業經營學系                                      </t>
  </si>
  <si>
    <t xml:space="preserve">中國文學系碩士在職專班                            </t>
  </si>
  <si>
    <t xml:space="preserve">史地學系碩士在職專班                              </t>
  </si>
  <si>
    <t xml:space="preserve">食品科學暨生物藥學研究所碩士在職專班              </t>
  </si>
  <si>
    <t xml:space="preserve">幼兒教育學系碩士在職專班                          </t>
  </si>
  <si>
    <t xml:space="preserve">輔導與諮商學系碩士在職專班                        </t>
  </si>
  <si>
    <t xml:space="preserve">教育行政與政策發展研究所碩士在職專班              </t>
  </si>
  <si>
    <t xml:space="preserve">土木與水資源工程學系碩士在職專班                  </t>
  </si>
  <si>
    <t xml:space="preserve">森林暨自然資源學系碩士在職專班                    </t>
  </si>
  <si>
    <t xml:space="preserve">林業暨自然資源研究所碩士在職專班                  </t>
  </si>
  <si>
    <t xml:space="preserve">管理學院碩士在職專班                              </t>
  </si>
  <si>
    <t>農學院</t>
  </si>
  <si>
    <t>理工學院</t>
  </si>
  <si>
    <t>生命科學院</t>
  </si>
  <si>
    <t>師範學院</t>
  </si>
  <si>
    <t>人文藝術學院</t>
  </si>
  <si>
    <t>管理學院</t>
  </si>
  <si>
    <t>全校合計(進修學制)</t>
  </si>
  <si>
    <t>進修學制</t>
  </si>
  <si>
    <r>
      <t>學系（所）</t>
    </r>
    <r>
      <rPr>
        <b/>
        <sz val="10"/>
        <rFont val="標楷體"/>
        <family val="4"/>
      </rPr>
      <t>進修學制</t>
    </r>
  </si>
  <si>
    <t>99學年度第1學期進修部碩士班註冊人數統計表</t>
  </si>
  <si>
    <t>統計日期:99年11月1日</t>
  </si>
  <si>
    <t>99-1合計</t>
  </si>
  <si>
    <r>
      <t>991</t>
    </r>
    <r>
      <rPr>
        <b/>
        <sz val="10"/>
        <rFont val="標楷體"/>
        <family val="4"/>
      </rPr>
      <t>進修學制</t>
    </r>
    <r>
      <rPr>
        <sz val="10"/>
        <rFont val="標楷體"/>
        <family val="4"/>
      </rPr>
      <t>註冊人數統計</t>
    </r>
  </si>
  <si>
    <t>991註冊人數</t>
  </si>
  <si>
    <t>99學年度第1學期進修學制學士班註冊人數統計表</t>
  </si>
  <si>
    <t>資訊工程學系</t>
  </si>
  <si>
    <t>財務金融學系</t>
  </si>
  <si>
    <t xml:space="preserve">教育學系所碩士在職專班              </t>
  </si>
  <si>
    <t xml:space="preserve">農藝學系碩士在職專班          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</si>
</sst>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8"/>
      <name val="標楷體"/>
      <family val="4"/>
    </font>
    <font>
      <b/>
      <sz val="8"/>
      <name val="標楷體"/>
      <family val="4"/>
    </font>
    <font>
      <b/>
      <sz val="6"/>
      <name val="標楷體"/>
      <family val="4"/>
    </font>
    <font>
      <sz val="6"/>
      <name val="標楷體"/>
      <family val="4"/>
    </font>
    <font>
      <b/>
      <sz val="10"/>
      <name val="標楷體"/>
      <family val="4"/>
    </font>
    <font>
      <sz val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shrinkToFit="1"/>
    </xf>
    <xf numFmtId="0" fontId="1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shrinkToFit="1"/>
    </xf>
    <xf numFmtId="0" fontId="0" fillId="0" borderId="7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V46"/>
  <sheetViews>
    <sheetView workbookViewId="0" topLeftCell="A1">
      <selection activeCell="A2" sqref="A2:A3"/>
    </sheetView>
  </sheetViews>
  <sheetFormatPr defaultColWidth="9.00390625" defaultRowHeight="16.5"/>
  <cols>
    <col min="1" max="1" width="16.00390625" style="15" customWidth="1"/>
    <col min="2" max="4" width="3.875" style="9" customWidth="1"/>
    <col min="5" max="5" width="3.875" style="10" customWidth="1"/>
    <col min="6" max="22" width="3.875" style="9" customWidth="1"/>
    <col min="23" max="16384" width="9.00390625" style="1" customWidth="1"/>
  </cols>
  <sheetData>
    <row r="1" spans="1:22" ht="32.25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3" t="s">
        <v>63</v>
      </c>
      <c r="R1" s="44"/>
      <c r="S1" s="44"/>
      <c r="T1" s="44"/>
      <c r="U1" s="44"/>
      <c r="V1" s="44"/>
    </row>
    <row r="2" spans="1:22" ht="15.75" customHeight="1">
      <c r="A2" s="51" t="s">
        <v>61</v>
      </c>
      <c r="B2" s="50" t="s">
        <v>64</v>
      </c>
      <c r="C2" s="50"/>
      <c r="D2" s="50"/>
      <c r="E2" s="50" t="s">
        <v>24</v>
      </c>
      <c r="F2" s="50"/>
      <c r="G2" s="50"/>
      <c r="H2" s="50" t="s">
        <v>25</v>
      </c>
      <c r="I2" s="50"/>
      <c r="J2" s="50"/>
      <c r="K2" s="50" t="s">
        <v>26</v>
      </c>
      <c r="L2" s="50"/>
      <c r="M2" s="50"/>
      <c r="N2" s="50" t="s">
        <v>27</v>
      </c>
      <c r="O2" s="50"/>
      <c r="P2" s="50"/>
      <c r="Q2" s="50" t="s">
        <v>33</v>
      </c>
      <c r="R2" s="50"/>
      <c r="S2" s="50"/>
      <c r="T2" s="50" t="s">
        <v>28</v>
      </c>
      <c r="U2" s="50"/>
      <c r="V2" s="50"/>
    </row>
    <row r="3" spans="1:22" ht="15.75" customHeight="1">
      <c r="A3" s="51"/>
      <c r="B3" s="7" t="s">
        <v>30</v>
      </c>
      <c r="C3" s="7" t="s">
        <v>1</v>
      </c>
      <c r="D3" s="7" t="s">
        <v>2</v>
      </c>
      <c r="E3" s="7" t="s">
        <v>0</v>
      </c>
      <c r="F3" s="7" t="s">
        <v>1</v>
      </c>
      <c r="G3" s="7" t="s">
        <v>2</v>
      </c>
      <c r="H3" s="7" t="s">
        <v>0</v>
      </c>
      <c r="I3" s="7" t="s">
        <v>1</v>
      </c>
      <c r="J3" s="7" t="s">
        <v>2</v>
      </c>
      <c r="K3" s="7" t="s">
        <v>0</v>
      </c>
      <c r="L3" s="7" t="s">
        <v>1</v>
      </c>
      <c r="M3" s="7" t="s">
        <v>2</v>
      </c>
      <c r="N3" s="7" t="s">
        <v>0</v>
      </c>
      <c r="O3" s="7" t="s">
        <v>1</v>
      </c>
      <c r="P3" s="7" t="s">
        <v>2</v>
      </c>
      <c r="Q3" s="7" t="s">
        <v>0</v>
      </c>
      <c r="R3" s="7" t="s">
        <v>1</v>
      </c>
      <c r="S3" s="7" t="s">
        <v>2</v>
      </c>
      <c r="T3" s="7" t="s">
        <v>0</v>
      </c>
      <c r="U3" s="8" t="s">
        <v>31</v>
      </c>
      <c r="V3" s="8" t="s">
        <v>32</v>
      </c>
    </row>
    <row r="4" spans="1:22" ht="12" customHeight="1">
      <c r="A4" s="11" t="s">
        <v>53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4" customFormat="1" ht="12" customHeight="1">
      <c r="A5" s="12" t="s">
        <v>9</v>
      </c>
      <c r="B5" s="16">
        <f>C5+D5</f>
        <v>116</v>
      </c>
      <c r="C5" s="16">
        <f>F5+I5+L5+O5+R5+U5</f>
        <v>54</v>
      </c>
      <c r="D5" s="16">
        <f>G5+J5+M5+P5+S5+V5</f>
        <v>62</v>
      </c>
      <c r="E5" s="31">
        <f aca="true" t="shared" si="0" ref="E5:E11">F5+G5</f>
        <v>0</v>
      </c>
      <c r="F5" s="31">
        <v>0</v>
      </c>
      <c r="G5" s="31">
        <v>0</v>
      </c>
      <c r="H5" s="31">
        <f aca="true" t="shared" si="1" ref="H5:H11">I5+J5</f>
        <v>0</v>
      </c>
      <c r="I5" s="31">
        <v>0</v>
      </c>
      <c r="J5" s="31">
        <v>0</v>
      </c>
      <c r="K5" s="31">
        <f aca="true" t="shared" si="2" ref="K5:K11">L5+M5</f>
        <v>45</v>
      </c>
      <c r="L5" s="31">
        <v>20</v>
      </c>
      <c r="M5" s="31">
        <v>25</v>
      </c>
      <c r="N5" s="31">
        <f aca="true" t="shared" si="3" ref="N5:N11">O5+P5</f>
        <v>55</v>
      </c>
      <c r="O5" s="31">
        <v>25</v>
      </c>
      <c r="P5" s="31">
        <v>30</v>
      </c>
      <c r="Q5" s="31">
        <f aca="true" t="shared" si="4" ref="Q5:Q11">R5+S5</f>
        <v>0</v>
      </c>
      <c r="R5" s="31">
        <v>0</v>
      </c>
      <c r="S5" s="31">
        <v>0</v>
      </c>
      <c r="T5" s="31">
        <f aca="true" t="shared" si="5" ref="T5:T11">U5+V5</f>
        <v>16</v>
      </c>
      <c r="U5" s="31">
        <v>9</v>
      </c>
      <c r="V5" s="31">
        <v>7</v>
      </c>
    </row>
    <row r="6" spans="1:22" s="4" customFormat="1" ht="12" customHeight="1">
      <c r="A6" s="12" t="s">
        <v>10</v>
      </c>
      <c r="B6" s="16">
        <f aca="true" t="shared" si="6" ref="B6:B11">C6+D6</f>
        <v>178</v>
      </c>
      <c r="C6" s="16">
        <f aca="true" t="shared" si="7" ref="C6:C11">F6+I6+L6+O6+R6+U6</f>
        <v>65</v>
      </c>
      <c r="D6" s="16">
        <f aca="true" t="shared" si="8" ref="D6:D11">G6+J6+M6+P6+S6+V6</f>
        <v>113</v>
      </c>
      <c r="E6" s="31">
        <f t="shared" si="0"/>
        <v>50</v>
      </c>
      <c r="F6" s="31">
        <v>18</v>
      </c>
      <c r="G6" s="31">
        <v>32</v>
      </c>
      <c r="H6" s="31">
        <f t="shared" si="1"/>
        <v>46</v>
      </c>
      <c r="I6" s="31">
        <v>22</v>
      </c>
      <c r="J6" s="31">
        <v>24</v>
      </c>
      <c r="K6" s="31">
        <f t="shared" si="2"/>
        <v>40</v>
      </c>
      <c r="L6" s="31">
        <v>14</v>
      </c>
      <c r="M6" s="31">
        <v>26</v>
      </c>
      <c r="N6" s="31">
        <f t="shared" si="3"/>
        <v>36</v>
      </c>
      <c r="O6" s="31">
        <v>11</v>
      </c>
      <c r="P6" s="31">
        <v>25</v>
      </c>
      <c r="Q6" s="31">
        <f t="shared" si="4"/>
        <v>0</v>
      </c>
      <c r="R6" s="31">
        <v>0</v>
      </c>
      <c r="S6" s="31">
        <v>0</v>
      </c>
      <c r="T6" s="31">
        <f t="shared" si="5"/>
        <v>6</v>
      </c>
      <c r="U6" s="31">
        <v>0</v>
      </c>
      <c r="V6" s="31">
        <v>6</v>
      </c>
    </row>
    <row r="7" spans="1:22" s="4" customFormat="1" ht="12" customHeight="1">
      <c r="A7" s="12" t="s">
        <v>11</v>
      </c>
      <c r="B7" s="16">
        <f t="shared" si="6"/>
        <v>185</v>
      </c>
      <c r="C7" s="16">
        <f t="shared" si="7"/>
        <v>107</v>
      </c>
      <c r="D7" s="16">
        <f t="shared" si="8"/>
        <v>78</v>
      </c>
      <c r="E7" s="31">
        <f t="shared" si="0"/>
        <v>52</v>
      </c>
      <c r="F7" s="31">
        <v>29</v>
      </c>
      <c r="G7" s="31">
        <v>23</v>
      </c>
      <c r="H7" s="31">
        <f t="shared" si="1"/>
        <v>41</v>
      </c>
      <c r="I7" s="31">
        <v>24</v>
      </c>
      <c r="J7" s="31">
        <v>17</v>
      </c>
      <c r="K7" s="31">
        <f t="shared" si="2"/>
        <v>37</v>
      </c>
      <c r="L7" s="31">
        <v>22</v>
      </c>
      <c r="M7" s="31">
        <v>15</v>
      </c>
      <c r="N7" s="31">
        <f t="shared" si="3"/>
        <v>46</v>
      </c>
      <c r="O7" s="31">
        <v>27</v>
      </c>
      <c r="P7" s="31">
        <v>19</v>
      </c>
      <c r="Q7" s="31">
        <f t="shared" si="4"/>
        <v>0</v>
      </c>
      <c r="R7" s="31">
        <v>0</v>
      </c>
      <c r="S7" s="31">
        <v>0</v>
      </c>
      <c r="T7" s="31">
        <f t="shared" si="5"/>
        <v>9</v>
      </c>
      <c r="U7" s="31">
        <v>5</v>
      </c>
      <c r="V7" s="31">
        <v>4</v>
      </c>
    </row>
    <row r="8" spans="1:22" s="4" customFormat="1" ht="12" customHeight="1">
      <c r="A8" s="12" t="s">
        <v>12</v>
      </c>
      <c r="B8" s="16">
        <f t="shared" si="6"/>
        <v>215</v>
      </c>
      <c r="C8" s="16">
        <f t="shared" si="7"/>
        <v>122</v>
      </c>
      <c r="D8" s="16">
        <f t="shared" si="8"/>
        <v>93</v>
      </c>
      <c r="E8" s="31">
        <f t="shared" si="0"/>
        <v>56</v>
      </c>
      <c r="F8" s="31">
        <v>27</v>
      </c>
      <c r="G8" s="31">
        <v>29</v>
      </c>
      <c r="H8" s="31">
        <f t="shared" si="1"/>
        <v>51</v>
      </c>
      <c r="I8" s="31">
        <v>31</v>
      </c>
      <c r="J8" s="31">
        <v>20</v>
      </c>
      <c r="K8" s="31">
        <f t="shared" si="2"/>
        <v>37</v>
      </c>
      <c r="L8" s="31">
        <v>18</v>
      </c>
      <c r="M8" s="31">
        <v>19</v>
      </c>
      <c r="N8" s="31">
        <f t="shared" si="3"/>
        <v>53</v>
      </c>
      <c r="O8" s="31">
        <v>35</v>
      </c>
      <c r="P8" s="31">
        <v>18</v>
      </c>
      <c r="Q8" s="31">
        <f t="shared" si="4"/>
        <v>0</v>
      </c>
      <c r="R8" s="31">
        <v>0</v>
      </c>
      <c r="S8" s="31">
        <v>0</v>
      </c>
      <c r="T8" s="31">
        <f t="shared" si="5"/>
        <v>18</v>
      </c>
      <c r="U8" s="31">
        <v>11</v>
      </c>
      <c r="V8" s="31">
        <v>7</v>
      </c>
    </row>
    <row r="9" spans="1:22" s="4" customFormat="1" ht="12" customHeight="1">
      <c r="A9" s="12" t="s">
        <v>13</v>
      </c>
      <c r="B9" s="16">
        <f t="shared" si="6"/>
        <v>10</v>
      </c>
      <c r="C9" s="16">
        <f t="shared" si="7"/>
        <v>8</v>
      </c>
      <c r="D9" s="16">
        <f t="shared" si="8"/>
        <v>2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  <c r="I9" s="31">
        <v>0</v>
      </c>
      <c r="J9" s="31">
        <v>0</v>
      </c>
      <c r="K9" s="31">
        <f t="shared" si="2"/>
        <v>0</v>
      </c>
      <c r="L9" s="31">
        <v>0</v>
      </c>
      <c r="M9" s="31">
        <v>0</v>
      </c>
      <c r="N9" s="31">
        <f t="shared" si="3"/>
        <v>0</v>
      </c>
      <c r="O9" s="31">
        <v>0</v>
      </c>
      <c r="P9" s="31">
        <v>0</v>
      </c>
      <c r="Q9" s="31">
        <f t="shared" si="4"/>
        <v>5</v>
      </c>
      <c r="R9" s="31">
        <v>4</v>
      </c>
      <c r="S9" s="31">
        <v>1</v>
      </c>
      <c r="T9" s="31">
        <f t="shared" si="5"/>
        <v>5</v>
      </c>
      <c r="U9" s="31">
        <v>4</v>
      </c>
      <c r="V9" s="31">
        <v>1</v>
      </c>
    </row>
    <row r="10" spans="1:22" s="4" customFormat="1" ht="12" customHeight="1">
      <c r="A10" s="12" t="s">
        <v>42</v>
      </c>
      <c r="B10" s="16">
        <f t="shared" si="6"/>
        <v>2</v>
      </c>
      <c r="C10" s="16">
        <f t="shared" si="7"/>
        <v>2</v>
      </c>
      <c r="D10" s="16">
        <f t="shared" si="8"/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  <c r="I10" s="31">
        <v>0</v>
      </c>
      <c r="J10" s="31">
        <v>0</v>
      </c>
      <c r="K10" s="31">
        <f t="shared" si="2"/>
        <v>0</v>
      </c>
      <c r="L10" s="31">
        <v>0</v>
      </c>
      <c r="M10" s="31">
        <v>0</v>
      </c>
      <c r="N10" s="31">
        <f t="shared" si="3"/>
        <v>1</v>
      </c>
      <c r="O10" s="31">
        <v>1</v>
      </c>
      <c r="P10" s="31">
        <v>0</v>
      </c>
      <c r="Q10" s="31">
        <f t="shared" si="4"/>
        <v>0</v>
      </c>
      <c r="R10" s="31">
        <v>0</v>
      </c>
      <c r="S10" s="31">
        <v>0</v>
      </c>
      <c r="T10" s="31">
        <f t="shared" si="5"/>
        <v>1</v>
      </c>
      <c r="U10" s="31">
        <v>1</v>
      </c>
      <c r="V10" s="31">
        <v>0</v>
      </c>
    </row>
    <row r="11" spans="1:22" s="4" customFormat="1" ht="12" customHeight="1">
      <c r="A11" s="12" t="s">
        <v>14</v>
      </c>
      <c r="B11" s="16">
        <f t="shared" si="6"/>
        <v>62</v>
      </c>
      <c r="C11" s="16">
        <f t="shared" si="7"/>
        <v>23</v>
      </c>
      <c r="D11" s="16">
        <f t="shared" si="8"/>
        <v>39</v>
      </c>
      <c r="E11" s="31">
        <f t="shared" si="0"/>
        <v>45</v>
      </c>
      <c r="F11" s="31">
        <v>23</v>
      </c>
      <c r="G11" s="31">
        <v>22</v>
      </c>
      <c r="H11" s="31">
        <f t="shared" si="1"/>
        <v>0</v>
      </c>
      <c r="I11" s="31">
        <v>0</v>
      </c>
      <c r="J11" s="31">
        <v>0</v>
      </c>
      <c r="K11" s="31">
        <f t="shared" si="2"/>
        <v>0</v>
      </c>
      <c r="L11" s="31">
        <v>0</v>
      </c>
      <c r="M11" s="31">
        <v>0</v>
      </c>
      <c r="N11" s="31">
        <f t="shared" si="3"/>
        <v>9</v>
      </c>
      <c r="O11" s="31">
        <v>0</v>
      </c>
      <c r="P11" s="31">
        <v>9</v>
      </c>
      <c r="Q11" s="31">
        <f t="shared" si="4"/>
        <v>0</v>
      </c>
      <c r="R11" s="31">
        <v>0</v>
      </c>
      <c r="S11" s="31">
        <v>0</v>
      </c>
      <c r="T11" s="31">
        <f t="shared" si="5"/>
        <v>8</v>
      </c>
      <c r="U11" s="31">
        <v>0</v>
      </c>
      <c r="V11" s="31">
        <v>8</v>
      </c>
    </row>
    <row r="12" spans="1:22" s="4" customFormat="1" ht="12" customHeight="1">
      <c r="A12" s="12" t="s">
        <v>40</v>
      </c>
      <c r="B12" s="17">
        <f aca="true" t="shared" si="9" ref="B12:V12">SUM(B5:B11)</f>
        <v>768</v>
      </c>
      <c r="C12" s="17">
        <f t="shared" si="9"/>
        <v>381</v>
      </c>
      <c r="D12" s="17">
        <f t="shared" si="9"/>
        <v>387</v>
      </c>
      <c r="E12" s="17">
        <f t="shared" si="9"/>
        <v>203</v>
      </c>
      <c r="F12" s="17">
        <f t="shared" si="9"/>
        <v>97</v>
      </c>
      <c r="G12" s="17">
        <f t="shared" si="9"/>
        <v>106</v>
      </c>
      <c r="H12" s="17">
        <f t="shared" si="9"/>
        <v>138</v>
      </c>
      <c r="I12" s="17">
        <f t="shared" si="9"/>
        <v>77</v>
      </c>
      <c r="J12" s="17">
        <f t="shared" si="9"/>
        <v>61</v>
      </c>
      <c r="K12" s="17">
        <f t="shared" si="9"/>
        <v>159</v>
      </c>
      <c r="L12" s="17">
        <f t="shared" si="9"/>
        <v>74</v>
      </c>
      <c r="M12" s="17">
        <f t="shared" si="9"/>
        <v>85</v>
      </c>
      <c r="N12" s="17">
        <f t="shared" si="9"/>
        <v>200</v>
      </c>
      <c r="O12" s="17">
        <f t="shared" si="9"/>
        <v>99</v>
      </c>
      <c r="P12" s="17">
        <f t="shared" si="9"/>
        <v>101</v>
      </c>
      <c r="Q12" s="17">
        <f t="shared" si="9"/>
        <v>5</v>
      </c>
      <c r="R12" s="17">
        <f t="shared" si="9"/>
        <v>4</v>
      </c>
      <c r="S12" s="17">
        <f t="shared" si="9"/>
        <v>1</v>
      </c>
      <c r="T12" s="17">
        <f t="shared" si="9"/>
        <v>63</v>
      </c>
      <c r="U12" s="17">
        <f t="shared" si="9"/>
        <v>30</v>
      </c>
      <c r="V12" s="17">
        <f t="shared" si="9"/>
        <v>33</v>
      </c>
    </row>
    <row r="13" spans="1:22" s="4" customFormat="1" ht="12" customHeight="1">
      <c r="A13" s="11" t="s">
        <v>54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4" customFormat="1" ht="12" customHeight="1">
      <c r="A14" s="12" t="s">
        <v>15</v>
      </c>
      <c r="B14" s="17">
        <f>C14+D14</f>
        <v>187</v>
      </c>
      <c r="C14" s="17">
        <f>F14+I14+L14+O14+U14</f>
        <v>165</v>
      </c>
      <c r="D14" s="17">
        <f>G14+J14+M14+P14+V14</f>
        <v>22</v>
      </c>
      <c r="E14" s="31">
        <f>F14+G14</f>
        <v>52</v>
      </c>
      <c r="F14" s="31">
        <v>46</v>
      </c>
      <c r="G14" s="31">
        <v>6</v>
      </c>
      <c r="H14" s="31">
        <f>I14+J14</f>
        <v>45</v>
      </c>
      <c r="I14" s="31">
        <v>40</v>
      </c>
      <c r="J14" s="31">
        <v>5</v>
      </c>
      <c r="K14" s="31">
        <f>L14+M14</f>
        <v>43</v>
      </c>
      <c r="L14" s="31">
        <v>36</v>
      </c>
      <c r="M14" s="31">
        <v>7</v>
      </c>
      <c r="N14" s="31">
        <f>O14+P14</f>
        <v>39</v>
      </c>
      <c r="O14" s="31">
        <v>35</v>
      </c>
      <c r="P14" s="31">
        <v>4</v>
      </c>
      <c r="Q14" s="31">
        <f>R14+S14</f>
        <v>0</v>
      </c>
      <c r="R14" s="31">
        <v>0</v>
      </c>
      <c r="S14" s="31">
        <v>0</v>
      </c>
      <c r="T14" s="31">
        <f>U14+V14</f>
        <v>8</v>
      </c>
      <c r="U14" s="31">
        <v>8</v>
      </c>
      <c r="V14" s="31">
        <v>0</v>
      </c>
    </row>
    <row r="15" spans="1:22" s="4" customFormat="1" ht="12" customHeight="1">
      <c r="A15" s="12" t="s">
        <v>16</v>
      </c>
      <c r="B15" s="17">
        <f>C15+D15</f>
        <v>159</v>
      </c>
      <c r="C15" s="17">
        <f>F15+I15+L15+O15+U15</f>
        <v>116</v>
      </c>
      <c r="D15" s="17">
        <f>G15+J15+M15+P15+V15</f>
        <v>43</v>
      </c>
      <c r="E15" s="31">
        <f>F15+G15</f>
        <v>56</v>
      </c>
      <c r="F15" s="31">
        <v>38</v>
      </c>
      <c r="G15" s="31">
        <v>18</v>
      </c>
      <c r="H15" s="31">
        <f>I15+J15</f>
        <v>43</v>
      </c>
      <c r="I15" s="31">
        <v>32</v>
      </c>
      <c r="J15" s="31">
        <v>11</v>
      </c>
      <c r="K15" s="31">
        <f>L15+M15</f>
        <v>25</v>
      </c>
      <c r="L15" s="31">
        <v>19</v>
      </c>
      <c r="M15" s="31">
        <v>6</v>
      </c>
      <c r="N15" s="31">
        <f>O15+P15</f>
        <v>29</v>
      </c>
      <c r="O15" s="31">
        <v>21</v>
      </c>
      <c r="P15" s="31">
        <v>8</v>
      </c>
      <c r="Q15" s="31">
        <f>R15+S15</f>
        <v>0</v>
      </c>
      <c r="R15" s="31">
        <v>0</v>
      </c>
      <c r="S15" s="31">
        <v>0</v>
      </c>
      <c r="T15" s="31">
        <f>U15+V15</f>
        <v>6</v>
      </c>
      <c r="U15" s="31">
        <v>6</v>
      </c>
      <c r="V15" s="31">
        <v>0</v>
      </c>
    </row>
    <row r="16" spans="1:22" s="4" customFormat="1" ht="12" customHeight="1">
      <c r="A16" s="12" t="s">
        <v>68</v>
      </c>
      <c r="B16" s="17">
        <v>43</v>
      </c>
      <c r="C16" s="17">
        <v>36</v>
      </c>
      <c r="D16" s="17">
        <v>7</v>
      </c>
      <c r="E16" s="31">
        <v>43</v>
      </c>
      <c r="F16" s="31">
        <v>36</v>
      </c>
      <c r="G16" s="31">
        <v>7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</row>
    <row r="17" spans="1:22" s="4" customFormat="1" ht="12" customHeight="1">
      <c r="A17" s="12" t="s">
        <v>40</v>
      </c>
      <c r="B17" s="17">
        <f aca="true" t="shared" si="10" ref="B17:G17">SUM(B14:B16)</f>
        <v>389</v>
      </c>
      <c r="C17" s="17">
        <f t="shared" si="10"/>
        <v>317</v>
      </c>
      <c r="D17" s="17">
        <f t="shared" si="10"/>
        <v>72</v>
      </c>
      <c r="E17" s="17">
        <f t="shared" si="10"/>
        <v>151</v>
      </c>
      <c r="F17" s="17">
        <f t="shared" si="10"/>
        <v>120</v>
      </c>
      <c r="G17" s="17">
        <f t="shared" si="10"/>
        <v>31</v>
      </c>
      <c r="H17" s="17">
        <f>SUM(H14:H15)</f>
        <v>88</v>
      </c>
      <c r="I17" s="17">
        <f>SUM(I14:I16)</f>
        <v>72</v>
      </c>
      <c r="J17" s="17">
        <f>SUM(J14:J16)</f>
        <v>16</v>
      </c>
      <c r="K17" s="17">
        <f>SUM(K14:K15)</f>
        <v>68</v>
      </c>
      <c r="L17" s="17">
        <f>SUM(L14:L16)</f>
        <v>55</v>
      </c>
      <c r="M17" s="17">
        <f>SUM(M14:M16)</f>
        <v>13</v>
      </c>
      <c r="N17" s="17">
        <f>SUM(N14:N15)</f>
        <v>68</v>
      </c>
      <c r="O17" s="17">
        <f>SUM(O14:O16)</f>
        <v>56</v>
      </c>
      <c r="P17" s="17">
        <f>SUM(P14:P16)</f>
        <v>12</v>
      </c>
      <c r="Q17" s="17">
        <f>SUM(Q14:Q15)</f>
        <v>0</v>
      </c>
      <c r="R17" s="17">
        <f>SUM(R14:R16)</f>
        <v>0</v>
      </c>
      <c r="S17" s="17">
        <f>SUM(S14:S16)</f>
        <v>0</v>
      </c>
      <c r="T17" s="17">
        <f>SUM(T14:T15)</f>
        <v>14</v>
      </c>
      <c r="U17" s="17">
        <f>SUM(U14:U16)</f>
        <v>14</v>
      </c>
      <c r="V17" s="17">
        <f>SUM(V14:V16)</f>
        <v>0</v>
      </c>
    </row>
    <row r="18" spans="1:22" s="4" customFormat="1" ht="12" customHeight="1">
      <c r="A18" s="11" t="s">
        <v>55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7"/>
      <c r="U18" s="17"/>
      <c r="V18" s="17"/>
    </row>
    <row r="19" spans="1:22" s="4" customFormat="1" ht="12" customHeight="1">
      <c r="A19" s="12" t="s">
        <v>17</v>
      </c>
      <c r="B19" s="17">
        <f>C19+D19</f>
        <v>195</v>
      </c>
      <c r="C19" s="17">
        <f>F19+I19+L19+O19+U19</f>
        <v>70</v>
      </c>
      <c r="D19" s="17">
        <f>G19+J19+M19+P19+V19</f>
        <v>125</v>
      </c>
      <c r="E19" s="31">
        <f>F19+G19</f>
        <v>53</v>
      </c>
      <c r="F19" s="31">
        <v>16</v>
      </c>
      <c r="G19" s="31">
        <v>37</v>
      </c>
      <c r="H19" s="31">
        <f>I19+J19</f>
        <v>45</v>
      </c>
      <c r="I19" s="31">
        <v>18</v>
      </c>
      <c r="J19" s="31">
        <v>27</v>
      </c>
      <c r="K19" s="31">
        <f>L19+M19</f>
        <v>35</v>
      </c>
      <c r="L19" s="31">
        <v>13</v>
      </c>
      <c r="M19" s="31">
        <v>22</v>
      </c>
      <c r="N19" s="31">
        <f>O19+P19</f>
        <v>48</v>
      </c>
      <c r="O19" s="31">
        <v>14</v>
      </c>
      <c r="P19" s="31">
        <v>34</v>
      </c>
      <c r="Q19" s="31">
        <f>R19+S19</f>
        <v>0</v>
      </c>
      <c r="R19" s="31">
        <v>0</v>
      </c>
      <c r="S19" s="31">
        <v>0</v>
      </c>
      <c r="T19" s="31">
        <f>U19+V19</f>
        <v>14</v>
      </c>
      <c r="U19" s="31">
        <v>9</v>
      </c>
      <c r="V19" s="31">
        <v>5</v>
      </c>
    </row>
    <row r="20" spans="1:22" s="4" customFormat="1" ht="12" customHeight="1">
      <c r="A20" s="12" t="s">
        <v>18</v>
      </c>
      <c r="B20" s="17">
        <f>C20+D20</f>
        <v>139</v>
      </c>
      <c r="C20" s="17">
        <f>F20+I20+L20+O20+U20</f>
        <v>51</v>
      </c>
      <c r="D20" s="17">
        <f>G20+J20+M20+P20+V20</f>
        <v>88</v>
      </c>
      <c r="E20" s="31">
        <f>F20+G20</f>
        <v>0</v>
      </c>
      <c r="F20" s="31">
        <v>0</v>
      </c>
      <c r="G20" s="31">
        <v>0</v>
      </c>
      <c r="H20" s="31">
        <f>I20+J20</f>
        <v>50</v>
      </c>
      <c r="I20" s="31">
        <v>15</v>
      </c>
      <c r="J20" s="31">
        <v>35</v>
      </c>
      <c r="K20" s="31">
        <f>L20+M20</f>
        <v>38</v>
      </c>
      <c r="L20" s="31">
        <v>14</v>
      </c>
      <c r="M20" s="31">
        <v>24</v>
      </c>
      <c r="N20" s="31">
        <f>O20+P20</f>
        <v>44</v>
      </c>
      <c r="O20" s="31">
        <v>19</v>
      </c>
      <c r="P20" s="31">
        <v>25</v>
      </c>
      <c r="Q20" s="31">
        <f>R20+S20</f>
        <v>0</v>
      </c>
      <c r="R20" s="31">
        <v>0</v>
      </c>
      <c r="S20" s="31">
        <v>0</v>
      </c>
      <c r="T20" s="31">
        <f>U20+V20</f>
        <v>7</v>
      </c>
      <c r="U20" s="31">
        <v>3</v>
      </c>
      <c r="V20" s="31">
        <v>4</v>
      </c>
    </row>
    <row r="21" spans="1:22" s="4" customFormat="1" ht="12" customHeight="1">
      <c r="A21" s="12" t="s">
        <v>40</v>
      </c>
      <c r="B21" s="17">
        <f aca="true" t="shared" si="11" ref="B21:P21">SUM(B19:B20)</f>
        <v>334</v>
      </c>
      <c r="C21" s="17">
        <f t="shared" si="11"/>
        <v>121</v>
      </c>
      <c r="D21" s="17">
        <f t="shared" si="11"/>
        <v>213</v>
      </c>
      <c r="E21" s="17">
        <f t="shared" si="11"/>
        <v>53</v>
      </c>
      <c r="F21" s="17">
        <f t="shared" si="11"/>
        <v>16</v>
      </c>
      <c r="G21" s="17">
        <f t="shared" si="11"/>
        <v>37</v>
      </c>
      <c r="H21" s="17">
        <f t="shared" si="11"/>
        <v>95</v>
      </c>
      <c r="I21" s="17">
        <f t="shared" si="11"/>
        <v>33</v>
      </c>
      <c r="J21" s="17">
        <f t="shared" si="11"/>
        <v>62</v>
      </c>
      <c r="K21" s="17">
        <f t="shared" si="11"/>
        <v>73</v>
      </c>
      <c r="L21" s="17">
        <f t="shared" si="11"/>
        <v>27</v>
      </c>
      <c r="M21" s="17">
        <f t="shared" si="11"/>
        <v>46</v>
      </c>
      <c r="N21" s="17">
        <f t="shared" si="11"/>
        <v>92</v>
      </c>
      <c r="O21" s="17">
        <f t="shared" si="11"/>
        <v>33</v>
      </c>
      <c r="P21" s="17">
        <f t="shared" si="11"/>
        <v>59</v>
      </c>
      <c r="Q21" s="18">
        <v>0</v>
      </c>
      <c r="R21" s="18">
        <v>0</v>
      </c>
      <c r="S21" s="18">
        <v>0</v>
      </c>
      <c r="T21" s="17">
        <f>SUM(T19:T20)</f>
        <v>21</v>
      </c>
      <c r="U21" s="17">
        <f>SUM(U19:U20)</f>
        <v>12</v>
      </c>
      <c r="V21" s="17">
        <f>SUM(V19:V20)</f>
        <v>9</v>
      </c>
    </row>
    <row r="22" spans="1:22" s="4" customFormat="1" ht="12" customHeight="1">
      <c r="A22" s="11" t="s">
        <v>56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7"/>
      <c r="U22" s="17"/>
      <c r="V22" s="17"/>
    </row>
    <row r="23" spans="1:22" s="4" customFormat="1" ht="12" customHeight="1">
      <c r="A23" s="12" t="s">
        <v>19</v>
      </c>
      <c r="B23" s="17">
        <f>C23+D23</f>
        <v>158</v>
      </c>
      <c r="C23" s="17">
        <f>F23+I23+L23+O23+U23</f>
        <v>34</v>
      </c>
      <c r="D23" s="17">
        <f>G23+J23+M23+P23+V23</f>
        <v>124</v>
      </c>
      <c r="E23" s="31">
        <f>F23+G23</f>
        <v>0</v>
      </c>
      <c r="F23" s="31">
        <v>0</v>
      </c>
      <c r="G23" s="31">
        <v>0</v>
      </c>
      <c r="H23" s="31">
        <f>I23+J23</f>
        <v>42</v>
      </c>
      <c r="I23" s="31">
        <v>9</v>
      </c>
      <c r="J23" s="31">
        <v>33</v>
      </c>
      <c r="K23" s="31">
        <f>L23+M23</f>
        <v>44</v>
      </c>
      <c r="L23" s="31">
        <v>10</v>
      </c>
      <c r="M23" s="31">
        <v>34</v>
      </c>
      <c r="N23" s="31">
        <f>O23+P23</f>
        <v>63</v>
      </c>
      <c r="O23" s="31">
        <v>11</v>
      </c>
      <c r="P23" s="31">
        <v>52</v>
      </c>
      <c r="Q23" s="31">
        <f>R23+S23</f>
        <v>0</v>
      </c>
      <c r="R23" s="31">
        <v>0</v>
      </c>
      <c r="S23" s="31">
        <v>0</v>
      </c>
      <c r="T23" s="31">
        <f>U23+V23</f>
        <v>9</v>
      </c>
      <c r="U23" s="31">
        <v>4</v>
      </c>
      <c r="V23" s="31">
        <v>5</v>
      </c>
    </row>
    <row r="24" spans="1:22" s="4" customFormat="1" ht="12" customHeight="1">
      <c r="A24" s="12" t="s">
        <v>20</v>
      </c>
      <c r="B24" s="17">
        <f>C24+D24</f>
        <v>318</v>
      </c>
      <c r="C24" s="17">
        <f>F24+I24+L24+O24+U24</f>
        <v>257</v>
      </c>
      <c r="D24" s="17">
        <f>G24+J24+M24+P24+V24</f>
        <v>61</v>
      </c>
      <c r="E24" s="31">
        <f>F24+G24</f>
        <v>99</v>
      </c>
      <c r="F24" s="31">
        <v>77</v>
      </c>
      <c r="G24" s="31">
        <v>22</v>
      </c>
      <c r="H24" s="31">
        <f>I24+J24</f>
        <v>78</v>
      </c>
      <c r="I24" s="31">
        <v>60</v>
      </c>
      <c r="J24" s="31">
        <v>18</v>
      </c>
      <c r="K24" s="31">
        <f>L24+M24</f>
        <v>52</v>
      </c>
      <c r="L24" s="31">
        <v>43</v>
      </c>
      <c r="M24" s="31">
        <v>9</v>
      </c>
      <c r="N24" s="31">
        <f>O24+P24</f>
        <v>76</v>
      </c>
      <c r="O24" s="31">
        <v>64</v>
      </c>
      <c r="P24" s="31">
        <v>12</v>
      </c>
      <c r="Q24" s="31">
        <f>R24+S24</f>
        <v>0</v>
      </c>
      <c r="R24" s="31">
        <v>0</v>
      </c>
      <c r="S24" s="31">
        <v>0</v>
      </c>
      <c r="T24" s="31">
        <f>U24+V24</f>
        <v>13</v>
      </c>
      <c r="U24" s="31">
        <v>13</v>
      </c>
      <c r="V24" s="31">
        <v>0</v>
      </c>
    </row>
    <row r="25" spans="1:22" s="4" customFormat="1" ht="12" customHeight="1">
      <c r="A25" s="12" t="s">
        <v>40</v>
      </c>
      <c r="B25" s="17">
        <f aca="true" t="shared" si="12" ref="B25:P25">SUM(B23:B24)</f>
        <v>476</v>
      </c>
      <c r="C25" s="17">
        <f t="shared" si="12"/>
        <v>291</v>
      </c>
      <c r="D25" s="17">
        <f t="shared" si="12"/>
        <v>185</v>
      </c>
      <c r="E25" s="17">
        <f t="shared" si="12"/>
        <v>99</v>
      </c>
      <c r="F25" s="17">
        <f t="shared" si="12"/>
        <v>77</v>
      </c>
      <c r="G25" s="17">
        <f t="shared" si="12"/>
        <v>22</v>
      </c>
      <c r="H25" s="17">
        <f t="shared" si="12"/>
        <v>120</v>
      </c>
      <c r="I25" s="17">
        <f t="shared" si="12"/>
        <v>69</v>
      </c>
      <c r="J25" s="17">
        <f t="shared" si="12"/>
        <v>51</v>
      </c>
      <c r="K25" s="17">
        <f t="shared" si="12"/>
        <v>96</v>
      </c>
      <c r="L25" s="17">
        <f t="shared" si="12"/>
        <v>53</v>
      </c>
      <c r="M25" s="17">
        <f t="shared" si="12"/>
        <v>43</v>
      </c>
      <c r="N25" s="17">
        <f t="shared" si="12"/>
        <v>139</v>
      </c>
      <c r="O25" s="17">
        <f t="shared" si="12"/>
        <v>75</v>
      </c>
      <c r="P25" s="17">
        <f t="shared" si="12"/>
        <v>64</v>
      </c>
      <c r="Q25" s="18">
        <v>0</v>
      </c>
      <c r="R25" s="18">
        <v>0</v>
      </c>
      <c r="S25" s="18">
        <v>0</v>
      </c>
      <c r="T25" s="17">
        <f>SUM(T23:T24)</f>
        <v>22</v>
      </c>
      <c r="U25" s="17">
        <f>SUM(U23:U24)</f>
        <v>17</v>
      </c>
      <c r="V25" s="17">
        <f>SUM(V23:V24)</f>
        <v>5</v>
      </c>
    </row>
    <row r="26" spans="1:22" s="4" customFormat="1" ht="12" customHeight="1">
      <c r="A26" s="11" t="s">
        <v>57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7"/>
      <c r="U26" s="17"/>
      <c r="V26" s="17"/>
    </row>
    <row r="27" spans="1:22" s="4" customFormat="1" ht="12" customHeight="1">
      <c r="A27" s="30" t="s">
        <v>21</v>
      </c>
      <c r="B27" s="17">
        <f>C27+D27</f>
        <v>81</v>
      </c>
      <c r="C27" s="17">
        <f>F27+I27+L27+O27+U27</f>
        <v>22</v>
      </c>
      <c r="D27" s="17">
        <f>G27+J27+M27+P27+V27</f>
        <v>59</v>
      </c>
      <c r="E27" s="31">
        <f>F27+G27</f>
        <v>2</v>
      </c>
      <c r="F27" s="31">
        <v>1</v>
      </c>
      <c r="G27" s="31">
        <v>1</v>
      </c>
      <c r="H27" s="31">
        <f>I27+J27</f>
        <v>40</v>
      </c>
      <c r="I27" s="31">
        <v>11</v>
      </c>
      <c r="J27" s="31">
        <v>29</v>
      </c>
      <c r="K27" s="31">
        <f>L27+M27</f>
        <v>39</v>
      </c>
      <c r="L27" s="31">
        <v>10</v>
      </c>
      <c r="M27" s="31">
        <v>29</v>
      </c>
      <c r="N27" s="31">
        <f>O27+P27</f>
        <v>0</v>
      </c>
      <c r="O27" s="31">
        <v>0</v>
      </c>
      <c r="P27" s="31">
        <v>0</v>
      </c>
      <c r="Q27" s="31">
        <f>R27+S27</f>
        <v>0</v>
      </c>
      <c r="R27" s="31">
        <v>0</v>
      </c>
      <c r="S27" s="31">
        <v>0</v>
      </c>
      <c r="T27" s="31">
        <f>U27+V27</f>
        <v>0</v>
      </c>
      <c r="U27" s="31">
        <v>0</v>
      </c>
      <c r="V27" s="31">
        <v>0</v>
      </c>
    </row>
    <row r="28" spans="1:22" s="4" customFormat="1" ht="12" customHeight="1">
      <c r="A28" s="12" t="s">
        <v>40</v>
      </c>
      <c r="B28" s="17">
        <f aca="true" t="shared" si="13" ref="B28:P28">SUM(B27:B27)</f>
        <v>81</v>
      </c>
      <c r="C28" s="17">
        <f t="shared" si="13"/>
        <v>22</v>
      </c>
      <c r="D28" s="17">
        <f t="shared" si="13"/>
        <v>59</v>
      </c>
      <c r="E28" s="17">
        <f t="shared" si="13"/>
        <v>2</v>
      </c>
      <c r="F28" s="17">
        <f t="shared" si="13"/>
        <v>1</v>
      </c>
      <c r="G28" s="17">
        <f t="shared" si="13"/>
        <v>1</v>
      </c>
      <c r="H28" s="17">
        <f t="shared" si="13"/>
        <v>40</v>
      </c>
      <c r="I28" s="17">
        <f t="shared" si="13"/>
        <v>11</v>
      </c>
      <c r="J28" s="17">
        <f t="shared" si="13"/>
        <v>29</v>
      </c>
      <c r="K28" s="17">
        <f t="shared" si="13"/>
        <v>39</v>
      </c>
      <c r="L28" s="17">
        <f t="shared" si="13"/>
        <v>10</v>
      </c>
      <c r="M28" s="17">
        <f t="shared" si="13"/>
        <v>29</v>
      </c>
      <c r="N28" s="17">
        <f t="shared" si="13"/>
        <v>0</v>
      </c>
      <c r="O28" s="17">
        <f t="shared" si="13"/>
        <v>0</v>
      </c>
      <c r="P28" s="17">
        <f t="shared" si="13"/>
        <v>0</v>
      </c>
      <c r="Q28" s="18">
        <v>0</v>
      </c>
      <c r="R28" s="18">
        <v>0</v>
      </c>
      <c r="S28" s="18">
        <v>0</v>
      </c>
      <c r="T28" s="17">
        <f>SUM(T27:T27)</f>
        <v>0</v>
      </c>
      <c r="U28" s="17">
        <f>SUM(U27:U27)</f>
        <v>0</v>
      </c>
      <c r="V28" s="17">
        <f>SUM(V27:V27)</f>
        <v>0</v>
      </c>
    </row>
    <row r="29" spans="1:22" s="4" customFormat="1" ht="12" customHeight="1">
      <c r="A29" s="11" t="s">
        <v>58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7"/>
      <c r="U29" s="17"/>
      <c r="V29" s="17"/>
    </row>
    <row r="30" spans="1:22" s="4" customFormat="1" ht="12" customHeight="1">
      <c r="A30" s="12" t="s">
        <v>22</v>
      </c>
      <c r="B30" s="17">
        <f>C30+D30</f>
        <v>208</v>
      </c>
      <c r="C30" s="17">
        <f>F30+I30+L30+O30+U30</f>
        <v>82</v>
      </c>
      <c r="D30" s="17">
        <f>G30+J30+M30+P30+V30</f>
        <v>126</v>
      </c>
      <c r="E30" s="31">
        <f>F30+G30</f>
        <v>54</v>
      </c>
      <c r="F30" s="31">
        <v>22</v>
      </c>
      <c r="G30" s="31">
        <v>32</v>
      </c>
      <c r="H30" s="31">
        <f>I30+J30</f>
        <v>46</v>
      </c>
      <c r="I30" s="31">
        <v>19</v>
      </c>
      <c r="J30" s="31">
        <v>27</v>
      </c>
      <c r="K30" s="31">
        <f>L30+M30</f>
        <v>43</v>
      </c>
      <c r="L30" s="31">
        <v>19</v>
      </c>
      <c r="M30" s="31">
        <v>24</v>
      </c>
      <c r="N30" s="31">
        <f>O30+P30</f>
        <v>57</v>
      </c>
      <c r="O30" s="31">
        <v>20</v>
      </c>
      <c r="P30" s="31">
        <v>37</v>
      </c>
      <c r="Q30" s="31">
        <f>R30+S30</f>
        <v>0</v>
      </c>
      <c r="R30" s="31">
        <v>0</v>
      </c>
      <c r="S30" s="31">
        <v>0</v>
      </c>
      <c r="T30" s="31">
        <f>U30+V30</f>
        <v>8</v>
      </c>
      <c r="U30" s="31">
        <v>2</v>
      </c>
      <c r="V30" s="31">
        <v>6</v>
      </c>
    </row>
    <row r="31" spans="1:22" s="4" customFormat="1" ht="12" customHeight="1">
      <c r="A31" s="12" t="s">
        <v>23</v>
      </c>
      <c r="B31" s="17">
        <f>C31+D31</f>
        <v>95</v>
      </c>
      <c r="C31" s="17">
        <f>F31+I31+L31+O31+U31</f>
        <v>36</v>
      </c>
      <c r="D31" s="17">
        <f>G31+J31+M31+P31+V31</f>
        <v>59</v>
      </c>
      <c r="E31" s="31">
        <f>F31+G31</f>
        <v>55</v>
      </c>
      <c r="F31" s="31">
        <v>23</v>
      </c>
      <c r="G31" s="31">
        <v>32</v>
      </c>
      <c r="H31" s="31">
        <f>I31+J31</f>
        <v>40</v>
      </c>
      <c r="I31" s="31">
        <v>13</v>
      </c>
      <c r="J31" s="31">
        <v>27</v>
      </c>
      <c r="K31" s="31">
        <f>L31+M31</f>
        <v>0</v>
      </c>
      <c r="L31" s="31">
        <v>0</v>
      </c>
      <c r="M31" s="31">
        <v>0</v>
      </c>
      <c r="N31" s="31">
        <f>O31+P31</f>
        <v>0</v>
      </c>
      <c r="O31" s="31">
        <v>0</v>
      </c>
      <c r="P31" s="31">
        <v>0</v>
      </c>
      <c r="Q31" s="31">
        <f>R31+S31</f>
        <v>0</v>
      </c>
      <c r="R31" s="31">
        <v>0</v>
      </c>
      <c r="S31" s="31">
        <v>0</v>
      </c>
      <c r="T31" s="31">
        <f>U31+V31</f>
        <v>0</v>
      </c>
      <c r="U31" s="31">
        <v>0</v>
      </c>
      <c r="V31" s="31">
        <v>0</v>
      </c>
    </row>
    <row r="32" spans="1:22" s="4" customFormat="1" ht="12" customHeight="1">
      <c r="A32" s="12" t="s">
        <v>69</v>
      </c>
      <c r="B32" s="17">
        <v>45</v>
      </c>
      <c r="C32" s="17">
        <v>12</v>
      </c>
      <c r="D32" s="17">
        <v>33</v>
      </c>
      <c r="E32" s="31">
        <v>45</v>
      </c>
      <c r="F32" s="31">
        <v>12</v>
      </c>
      <c r="G32" s="31">
        <v>33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</row>
    <row r="33" spans="1:22" s="4" customFormat="1" ht="12" customHeight="1">
      <c r="A33" s="12" t="s">
        <v>40</v>
      </c>
      <c r="B33" s="17">
        <f aca="true" t="shared" si="14" ref="B33:G33">SUM(B30:B32)</f>
        <v>348</v>
      </c>
      <c r="C33" s="17">
        <f t="shared" si="14"/>
        <v>130</v>
      </c>
      <c r="D33" s="17">
        <f t="shared" si="14"/>
        <v>218</v>
      </c>
      <c r="E33" s="17">
        <f t="shared" si="14"/>
        <v>154</v>
      </c>
      <c r="F33" s="17">
        <f t="shared" si="14"/>
        <v>57</v>
      </c>
      <c r="G33" s="17">
        <f t="shared" si="14"/>
        <v>97</v>
      </c>
      <c r="H33" s="17">
        <f>SUM(H30:H31)</f>
        <v>86</v>
      </c>
      <c r="I33" s="17">
        <f>SUM(I30:I32)</f>
        <v>32</v>
      </c>
      <c r="J33" s="17">
        <f>SUM(J30:J32)</f>
        <v>54</v>
      </c>
      <c r="K33" s="17">
        <f>SUM(K30:K31)</f>
        <v>43</v>
      </c>
      <c r="L33" s="17">
        <f>SUM(L30:L32)</f>
        <v>19</v>
      </c>
      <c r="M33" s="17">
        <f>SUM(M30:M32)</f>
        <v>24</v>
      </c>
      <c r="N33" s="17">
        <f>SUM(N30:N31)</f>
        <v>57</v>
      </c>
      <c r="O33" s="17">
        <f>SUM(O30:O32)</f>
        <v>20</v>
      </c>
      <c r="P33" s="17">
        <f>SUM(P30:P32)</f>
        <v>37</v>
      </c>
      <c r="Q33" s="18">
        <v>0</v>
      </c>
      <c r="R33" s="18">
        <v>0</v>
      </c>
      <c r="S33" s="18">
        <v>0</v>
      </c>
      <c r="T33" s="17">
        <f>SUM(T30:T31)</f>
        <v>8</v>
      </c>
      <c r="U33" s="17">
        <f>SUM(U30:U32)</f>
        <v>2</v>
      </c>
      <c r="V33" s="17">
        <f>SUM(V30:V32)</f>
        <v>6</v>
      </c>
    </row>
    <row r="34" spans="1:22" ht="12" customHeight="1">
      <c r="A34" s="12" t="s">
        <v>41</v>
      </c>
      <c r="B34" s="17">
        <f aca="true" t="shared" si="15" ref="B34:V34">B12+B17+B21+B25+B28+B33</f>
        <v>2396</v>
      </c>
      <c r="C34" s="17">
        <f t="shared" si="15"/>
        <v>1262</v>
      </c>
      <c r="D34" s="17">
        <f t="shared" si="15"/>
        <v>1134</v>
      </c>
      <c r="E34" s="17">
        <f t="shared" si="15"/>
        <v>662</v>
      </c>
      <c r="F34" s="17">
        <f t="shared" si="15"/>
        <v>368</v>
      </c>
      <c r="G34" s="17">
        <f t="shared" si="15"/>
        <v>294</v>
      </c>
      <c r="H34" s="17">
        <f t="shared" si="15"/>
        <v>567</v>
      </c>
      <c r="I34" s="17">
        <f t="shared" si="15"/>
        <v>294</v>
      </c>
      <c r="J34" s="17">
        <f t="shared" si="15"/>
        <v>273</v>
      </c>
      <c r="K34" s="17">
        <f t="shared" si="15"/>
        <v>478</v>
      </c>
      <c r="L34" s="17">
        <f t="shared" si="15"/>
        <v>238</v>
      </c>
      <c r="M34" s="17">
        <f t="shared" si="15"/>
        <v>240</v>
      </c>
      <c r="N34" s="17">
        <f t="shared" si="15"/>
        <v>556</v>
      </c>
      <c r="O34" s="17">
        <f t="shared" si="15"/>
        <v>283</v>
      </c>
      <c r="P34" s="17">
        <f t="shared" si="15"/>
        <v>273</v>
      </c>
      <c r="Q34" s="17">
        <f t="shared" si="15"/>
        <v>5</v>
      </c>
      <c r="R34" s="17">
        <f t="shared" si="15"/>
        <v>4</v>
      </c>
      <c r="S34" s="17">
        <f t="shared" si="15"/>
        <v>1</v>
      </c>
      <c r="T34" s="17">
        <f t="shared" si="15"/>
        <v>128</v>
      </c>
      <c r="U34" s="17">
        <f t="shared" si="15"/>
        <v>75</v>
      </c>
      <c r="V34" s="17">
        <f t="shared" si="15"/>
        <v>53</v>
      </c>
    </row>
    <row r="35" spans="1:22" ht="12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7" ht="21.75" thickBot="1">
      <c r="A36" s="36" t="s">
        <v>60</v>
      </c>
      <c r="G36" s="36" t="s">
        <v>60</v>
      </c>
    </row>
    <row r="37" spans="1:22" ht="15.75" customHeight="1" thickBot="1">
      <c r="A37" s="55" t="str">
        <f>'總合計表'!B3</f>
        <v>991進修學制註冊人數統計</v>
      </c>
      <c r="B37" s="57" t="str">
        <f>'總合計表'!C3</f>
        <v>合計</v>
      </c>
      <c r="C37" s="55" t="str">
        <f>'總合計表'!D3</f>
        <v>男</v>
      </c>
      <c r="D37" s="57" t="str">
        <f>'總合計表'!E3</f>
        <v>女</v>
      </c>
      <c r="E37" s="19"/>
      <c r="F37" s="47" t="str">
        <f>'總合計表'!B10</f>
        <v>991註冊人數</v>
      </c>
      <c r="G37" s="52"/>
      <c r="H37" s="53"/>
      <c r="I37" s="47" t="s">
        <v>34</v>
      </c>
      <c r="J37" s="48"/>
      <c r="K37" s="49"/>
      <c r="L37" s="47" t="s">
        <v>38</v>
      </c>
      <c r="M37" s="48"/>
      <c r="N37" s="49"/>
      <c r="O37" s="47" t="s">
        <v>39</v>
      </c>
      <c r="P37" s="48"/>
      <c r="Q37" s="49"/>
      <c r="T37" s="1"/>
      <c r="U37" s="1"/>
      <c r="V37" s="1"/>
    </row>
    <row r="38" spans="1:22" ht="15.75" customHeight="1" thickBot="1">
      <c r="A38" s="56"/>
      <c r="B38" s="58"/>
      <c r="C38" s="56"/>
      <c r="D38" s="58"/>
      <c r="E38" s="19"/>
      <c r="F38" s="54"/>
      <c r="G38" s="52"/>
      <c r="H38" s="53"/>
      <c r="I38" s="29" t="s">
        <v>0</v>
      </c>
      <c r="J38" s="29" t="s">
        <v>1</v>
      </c>
      <c r="K38" s="29" t="s">
        <v>2</v>
      </c>
      <c r="L38" s="29" t="s">
        <v>0</v>
      </c>
      <c r="M38" s="29" t="s">
        <v>1</v>
      </c>
      <c r="N38" s="29" t="s">
        <v>2</v>
      </c>
      <c r="O38" s="29" t="s">
        <v>0</v>
      </c>
      <c r="P38" s="29" t="s">
        <v>1</v>
      </c>
      <c r="Q38" s="29" t="s">
        <v>2</v>
      </c>
      <c r="T38" s="1"/>
      <c r="U38" s="1"/>
      <c r="V38" s="1"/>
    </row>
    <row r="39" spans="1:22" ht="15.75" customHeight="1" thickBot="1">
      <c r="A39" s="25" t="str">
        <f>'總合計表'!B5</f>
        <v>學士班</v>
      </c>
      <c r="B39" s="22">
        <f>'總合計表'!C5</f>
        <v>2396</v>
      </c>
      <c r="C39" s="32">
        <f>'總合計表'!D5</f>
        <v>1262</v>
      </c>
      <c r="D39" s="22">
        <f>'總合計表'!E5</f>
        <v>1134</v>
      </c>
      <c r="E39" s="19"/>
      <c r="F39" s="37" t="s">
        <v>5</v>
      </c>
      <c r="G39" s="38"/>
      <c r="H39" s="39"/>
      <c r="I39" s="22">
        <f>'總合計表'!E12</f>
        <v>865</v>
      </c>
      <c r="J39" s="22">
        <f>'總合計表'!F12</f>
        <v>439</v>
      </c>
      <c r="K39" s="22">
        <f>'總合計表'!G12</f>
        <v>426</v>
      </c>
      <c r="L39" s="22">
        <f>'總合計表'!H12</f>
        <v>768</v>
      </c>
      <c r="M39" s="22">
        <f>'總合計表'!I12</f>
        <v>381</v>
      </c>
      <c r="N39" s="22">
        <f>'總合計表'!J12</f>
        <v>387</v>
      </c>
      <c r="O39" s="22">
        <f>'總合計表'!K12</f>
        <v>97</v>
      </c>
      <c r="P39" s="22">
        <f>'總合計表'!L12</f>
        <v>58</v>
      </c>
      <c r="Q39" s="22">
        <f>'總合計表'!M12</f>
        <v>39</v>
      </c>
      <c r="T39" s="1"/>
      <c r="U39" s="1"/>
      <c r="V39" s="1"/>
    </row>
    <row r="40" spans="1:22" ht="15.75" customHeight="1" thickBot="1">
      <c r="A40" s="25" t="s">
        <v>35</v>
      </c>
      <c r="B40" s="22">
        <f>'總合計表'!C6</f>
        <v>1019</v>
      </c>
      <c r="C40" s="32">
        <f>'總合計表'!D6</f>
        <v>467</v>
      </c>
      <c r="D40" s="22">
        <f>'總合計表'!E6</f>
        <v>552</v>
      </c>
      <c r="E40" s="19"/>
      <c r="F40" s="37" t="s">
        <v>7</v>
      </c>
      <c r="G40" s="38"/>
      <c r="H40" s="39"/>
      <c r="I40" s="22">
        <f>'總合計表'!E13</f>
        <v>453</v>
      </c>
      <c r="J40" s="22">
        <f>'總合計表'!F13</f>
        <v>371</v>
      </c>
      <c r="K40" s="22">
        <f>'總合計表'!G13</f>
        <v>82</v>
      </c>
      <c r="L40" s="22">
        <f>'總合計表'!H13</f>
        <v>389</v>
      </c>
      <c r="M40" s="22">
        <f>'總合計表'!I13</f>
        <v>317</v>
      </c>
      <c r="N40" s="22">
        <f>'總合計表'!J13</f>
        <v>72</v>
      </c>
      <c r="O40" s="22">
        <f>'總合計表'!K13</f>
        <v>64</v>
      </c>
      <c r="P40" s="22">
        <f>'總合計表'!L13</f>
        <v>54</v>
      </c>
      <c r="Q40" s="22">
        <f>'總合計表'!M13</f>
        <v>10</v>
      </c>
      <c r="T40" s="1"/>
      <c r="U40" s="1"/>
      <c r="V40" s="1"/>
    </row>
    <row r="41" spans="1:22" ht="15.75" customHeight="1" thickBot="1">
      <c r="A41" s="25" t="s">
        <v>37</v>
      </c>
      <c r="B41" s="22">
        <f>'總合計表'!C7</f>
        <v>3415</v>
      </c>
      <c r="C41" s="32">
        <f>'總合計表'!D7</f>
        <v>1729</v>
      </c>
      <c r="D41" s="22">
        <f>'總合計表'!E7</f>
        <v>1686</v>
      </c>
      <c r="E41" s="19"/>
      <c r="F41" s="37" t="s">
        <v>6</v>
      </c>
      <c r="G41" s="38"/>
      <c r="H41" s="39"/>
      <c r="I41" s="22">
        <f>'總合計表'!E14</f>
        <v>375</v>
      </c>
      <c r="J41" s="22">
        <f>'總合計表'!F14</f>
        <v>140</v>
      </c>
      <c r="K41" s="22">
        <f>'總合計表'!G14</f>
        <v>235</v>
      </c>
      <c r="L41" s="22">
        <f>'總合計表'!H14</f>
        <v>334</v>
      </c>
      <c r="M41" s="22">
        <f>'總合計表'!I14</f>
        <v>121</v>
      </c>
      <c r="N41" s="22">
        <f>'總合計表'!J14</f>
        <v>213</v>
      </c>
      <c r="O41" s="22">
        <f>'總合計表'!K14</f>
        <v>41</v>
      </c>
      <c r="P41" s="22">
        <f>'總合計表'!L14</f>
        <v>19</v>
      </c>
      <c r="Q41" s="22">
        <f>'總合計表'!M14</f>
        <v>22</v>
      </c>
      <c r="T41" s="1"/>
      <c r="U41" s="1"/>
      <c r="V41" s="1"/>
    </row>
    <row r="42" spans="5:22" ht="15.75" customHeight="1" thickBot="1">
      <c r="E42" s="19"/>
      <c r="F42" s="37" t="s">
        <v>3</v>
      </c>
      <c r="G42" s="38"/>
      <c r="H42" s="39"/>
      <c r="I42" s="22">
        <f>'總合計表'!E15</f>
        <v>877</v>
      </c>
      <c r="J42" s="22">
        <f>'總合計表'!F15</f>
        <v>396</v>
      </c>
      <c r="K42" s="22">
        <f>'總合計表'!G15</f>
        <v>481</v>
      </c>
      <c r="L42" s="22">
        <f>'總合計表'!H15</f>
        <v>476</v>
      </c>
      <c r="M42" s="22">
        <f>'總合計表'!I15</f>
        <v>291</v>
      </c>
      <c r="N42" s="22">
        <f>'總合計表'!J15</f>
        <v>185</v>
      </c>
      <c r="O42" s="22">
        <f>'總合計表'!K15</f>
        <v>401</v>
      </c>
      <c r="P42" s="22">
        <f>'總合計表'!L15</f>
        <v>105</v>
      </c>
      <c r="Q42" s="22">
        <f>'總合計表'!M15</f>
        <v>296</v>
      </c>
      <c r="T42" s="1"/>
      <c r="U42" s="1"/>
      <c r="V42" s="1"/>
    </row>
    <row r="43" spans="1:22" ht="15.75" customHeight="1" thickBot="1">
      <c r="A43" s="13"/>
      <c r="B43" s="13"/>
      <c r="C43" s="13"/>
      <c r="D43" s="13"/>
      <c r="E43" s="19"/>
      <c r="F43" s="40" t="s">
        <v>4</v>
      </c>
      <c r="G43" s="41"/>
      <c r="H43" s="42"/>
      <c r="I43" s="22">
        <f>'總合計表'!E16</f>
        <v>187</v>
      </c>
      <c r="J43" s="22">
        <f>'總合計表'!F16</f>
        <v>64</v>
      </c>
      <c r="K43" s="22">
        <f>'總合計表'!G16</f>
        <v>123</v>
      </c>
      <c r="L43" s="22">
        <f>'總合計表'!H16</f>
        <v>81</v>
      </c>
      <c r="M43" s="22">
        <f>'總合計表'!I16</f>
        <v>22</v>
      </c>
      <c r="N43" s="22">
        <f>'總合計表'!J16</f>
        <v>59</v>
      </c>
      <c r="O43" s="22">
        <f>'總合計表'!K16</f>
        <v>106</v>
      </c>
      <c r="P43" s="22">
        <f>'總合計表'!L16</f>
        <v>42</v>
      </c>
      <c r="Q43" s="22">
        <f>'總合計表'!M16</f>
        <v>64</v>
      </c>
      <c r="T43" s="1"/>
      <c r="U43" s="1"/>
      <c r="V43" s="1"/>
    </row>
    <row r="44" spans="1:22" ht="15.75" customHeight="1" thickBot="1">
      <c r="A44" s="13"/>
      <c r="B44" s="13"/>
      <c r="C44" s="13"/>
      <c r="D44" s="13"/>
      <c r="E44" s="19"/>
      <c r="F44" s="37" t="s">
        <v>8</v>
      </c>
      <c r="G44" s="38"/>
      <c r="H44" s="39"/>
      <c r="I44" s="22">
        <f>'總合計表'!E17</f>
        <v>658</v>
      </c>
      <c r="J44" s="22">
        <f>'總合計表'!F17</f>
        <v>319</v>
      </c>
      <c r="K44" s="22">
        <f>'總合計表'!G17</f>
        <v>339</v>
      </c>
      <c r="L44" s="22">
        <f>'總合計表'!H17</f>
        <v>348</v>
      </c>
      <c r="M44" s="22">
        <f>'總合計表'!I17</f>
        <v>130</v>
      </c>
      <c r="N44" s="22">
        <f>'總合計表'!J17</f>
        <v>218</v>
      </c>
      <c r="O44" s="22">
        <f>'總合計表'!K17</f>
        <v>310</v>
      </c>
      <c r="P44" s="22">
        <f>'總合計表'!L17</f>
        <v>189</v>
      </c>
      <c r="Q44" s="22">
        <f>'總合計表'!M17</f>
        <v>121</v>
      </c>
      <c r="T44" s="1"/>
      <c r="U44" s="1"/>
      <c r="V44" s="1"/>
    </row>
    <row r="45" spans="1:22" ht="15.75" customHeight="1" thickBot="1">
      <c r="A45" s="13"/>
      <c r="B45" s="13"/>
      <c r="C45" s="13"/>
      <c r="D45" s="13"/>
      <c r="E45" s="19"/>
      <c r="F45" s="37" t="s">
        <v>30</v>
      </c>
      <c r="G45" s="38"/>
      <c r="H45" s="39"/>
      <c r="I45" s="22">
        <f>'總合計表'!E18</f>
        <v>3415</v>
      </c>
      <c r="J45" s="22">
        <f>'總合計表'!F18</f>
        <v>1729</v>
      </c>
      <c r="K45" s="22">
        <f>'總合計表'!G18</f>
        <v>1686</v>
      </c>
      <c r="L45" s="22">
        <f>'總合計表'!H18</f>
        <v>2396</v>
      </c>
      <c r="M45" s="22">
        <f>'總合計表'!I18</f>
        <v>1262</v>
      </c>
      <c r="N45" s="22">
        <f>'總合計表'!J18</f>
        <v>1134</v>
      </c>
      <c r="O45" s="22">
        <f>'總合計表'!K18</f>
        <v>1019</v>
      </c>
      <c r="P45" s="22">
        <f>'總合計表'!L18</f>
        <v>467</v>
      </c>
      <c r="Q45" s="22">
        <f>'總合計表'!M18</f>
        <v>552</v>
      </c>
      <c r="T45" s="1"/>
      <c r="U45" s="1"/>
      <c r="V45" s="1"/>
    </row>
    <row r="46" spans="1:22" ht="16.5">
      <c r="A46" s="13"/>
      <c r="T46" s="1"/>
      <c r="U46" s="1"/>
      <c r="V46" s="1"/>
    </row>
  </sheetData>
  <mergeCells count="25">
    <mergeCell ref="H2:J2"/>
    <mergeCell ref="K2:M2"/>
    <mergeCell ref="N2:P2"/>
    <mergeCell ref="A37:A38"/>
    <mergeCell ref="B37:B38"/>
    <mergeCell ref="C37:C38"/>
    <mergeCell ref="D37:D38"/>
    <mergeCell ref="I37:K37"/>
    <mergeCell ref="Q1:V1"/>
    <mergeCell ref="A1:P1"/>
    <mergeCell ref="L37:N37"/>
    <mergeCell ref="O37:Q37"/>
    <mergeCell ref="T2:V2"/>
    <mergeCell ref="Q2:S2"/>
    <mergeCell ref="A2:A3"/>
    <mergeCell ref="B2:D2"/>
    <mergeCell ref="F37:H38"/>
    <mergeCell ref="E2:G2"/>
    <mergeCell ref="F39:H39"/>
    <mergeCell ref="F40:H40"/>
    <mergeCell ref="F41:H41"/>
    <mergeCell ref="F45:H45"/>
    <mergeCell ref="F42:H42"/>
    <mergeCell ref="F43:H43"/>
    <mergeCell ref="F44:H4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41"/>
  <sheetViews>
    <sheetView workbookViewId="0" topLeftCell="A1">
      <selection activeCell="R13" sqref="R13"/>
    </sheetView>
  </sheetViews>
  <sheetFormatPr defaultColWidth="9.00390625" defaultRowHeight="16.5"/>
  <cols>
    <col min="1" max="1" width="18.875" style="6" customWidth="1"/>
    <col min="2" max="4" width="4.125" style="3" customWidth="1"/>
    <col min="5" max="5" width="4.125" style="5" customWidth="1"/>
    <col min="6" max="16" width="4.125" style="3" customWidth="1"/>
    <col min="17" max="19" width="4.125" style="1" customWidth="1"/>
    <col min="20" max="20" width="4.625" style="1" customWidth="1"/>
    <col min="21" max="16384" width="9.00390625" style="1" customWidth="1"/>
  </cols>
  <sheetData>
    <row r="1" spans="1:16" ht="24.75" customHeight="1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59" t="s">
        <v>63</v>
      </c>
      <c r="N1" s="59"/>
      <c r="O1" s="59"/>
      <c r="P1" s="59"/>
    </row>
    <row r="2" spans="1:16" ht="15" customHeight="1">
      <c r="A2" s="51" t="s">
        <v>61</v>
      </c>
      <c r="B2" s="61" t="s">
        <v>64</v>
      </c>
      <c r="C2" s="61"/>
      <c r="D2" s="61"/>
      <c r="E2" s="61" t="s">
        <v>24</v>
      </c>
      <c r="F2" s="61"/>
      <c r="G2" s="61"/>
      <c r="H2" s="61" t="s">
        <v>25</v>
      </c>
      <c r="I2" s="61"/>
      <c r="J2" s="61"/>
      <c r="K2" s="61" t="s">
        <v>26</v>
      </c>
      <c r="L2" s="61"/>
      <c r="M2" s="61"/>
      <c r="N2" s="61" t="s">
        <v>27</v>
      </c>
      <c r="O2" s="61"/>
      <c r="P2" s="61"/>
    </row>
    <row r="3" spans="1:16" ht="15" customHeight="1">
      <c r="A3" s="51"/>
      <c r="B3" s="2" t="s">
        <v>30</v>
      </c>
      <c r="C3" s="2" t="s">
        <v>1</v>
      </c>
      <c r="D3" s="2" t="s">
        <v>2</v>
      </c>
      <c r="E3" s="2" t="s">
        <v>0</v>
      </c>
      <c r="F3" s="2" t="s">
        <v>1</v>
      </c>
      <c r="G3" s="2" t="s">
        <v>2</v>
      </c>
      <c r="H3" s="2" t="s">
        <v>0</v>
      </c>
      <c r="I3" s="2" t="s">
        <v>1</v>
      </c>
      <c r="J3" s="2" t="s">
        <v>2</v>
      </c>
      <c r="K3" s="2" t="s">
        <v>0</v>
      </c>
      <c r="L3" s="2" t="s">
        <v>1</v>
      </c>
      <c r="M3" s="2" t="s">
        <v>2</v>
      </c>
      <c r="N3" s="2" t="s">
        <v>0</v>
      </c>
      <c r="O3" s="2" t="s">
        <v>1</v>
      </c>
      <c r="P3" s="2" t="s">
        <v>2</v>
      </c>
    </row>
    <row r="4" spans="1:16" ht="10.5" customHeight="1">
      <c r="A4" s="26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0.5" customHeight="1">
      <c r="A5" s="33" t="s">
        <v>71</v>
      </c>
      <c r="B5" s="24">
        <f aca="true" t="shared" si="0" ref="B5:B26">C5+D5</f>
        <v>64</v>
      </c>
      <c r="C5" s="24">
        <f aca="true" t="shared" si="1" ref="C5:D26">F5+I5+L5+O5</f>
        <v>41</v>
      </c>
      <c r="D5" s="24">
        <f t="shared" si="1"/>
        <v>23</v>
      </c>
      <c r="E5" s="31">
        <f>F5+G5</f>
        <v>14</v>
      </c>
      <c r="F5" s="31">
        <v>8</v>
      </c>
      <c r="G5" s="31">
        <v>6</v>
      </c>
      <c r="H5" s="31">
        <f>I5+J5</f>
        <v>19</v>
      </c>
      <c r="I5" s="31">
        <v>11</v>
      </c>
      <c r="J5" s="31">
        <v>8</v>
      </c>
      <c r="K5" s="31">
        <f>L5+M5</f>
        <v>15</v>
      </c>
      <c r="L5" s="31">
        <v>13</v>
      </c>
      <c r="M5" s="31">
        <v>2</v>
      </c>
      <c r="N5" s="31">
        <f>O5+P5</f>
        <v>16</v>
      </c>
      <c r="O5" s="31">
        <v>9</v>
      </c>
      <c r="P5" s="31">
        <v>7</v>
      </c>
    </row>
    <row r="6" spans="1:16" ht="10.5" customHeight="1">
      <c r="A6" s="33" t="s">
        <v>50</v>
      </c>
      <c r="B6" s="24">
        <f t="shared" si="0"/>
        <v>31</v>
      </c>
      <c r="C6" s="24">
        <f t="shared" si="1"/>
        <v>17</v>
      </c>
      <c r="D6" s="24">
        <f t="shared" si="1"/>
        <v>14</v>
      </c>
      <c r="E6" s="31">
        <f>F6+G6</f>
        <v>14</v>
      </c>
      <c r="F6" s="31">
        <v>8</v>
      </c>
      <c r="G6" s="31">
        <v>6</v>
      </c>
      <c r="H6" s="31">
        <f>I6+J6</f>
        <v>10</v>
      </c>
      <c r="I6" s="31">
        <v>6</v>
      </c>
      <c r="J6" s="31">
        <v>4</v>
      </c>
      <c r="K6" s="31">
        <f>L6+M6</f>
        <v>7</v>
      </c>
      <c r="L6" s="31">
        <v>3</v>
      </c>
      <c r="M6" s="31">
        <v>4</v>
      </c>
      <c r="N6" s="31">
        <f>O6+P6</f>
        <v>0</v>
      </c>
      <c r="O6" s="31">
        <v>0</v>
      </c>
      <c r="P6" s="31">
        <v>0</v>
      </c>
    </row>
    <row r="7" spans="1:16" ht="10.5" customHeight="1">
      <c r="A7" s="33" t="s">
        <v>51</v>
      </c>
      <c r="B7" s="24">
        <f t="shared" si="0"/>
        <v>2</v>
      </c>
      <c r="C7" s="24">
        <f t="shared" si="1"/>
        <v>0</v>
      </c>
      <c r="D7" s="24">
        <f t="shared" si="1"/>
        <v>2</v>
      </c>
      <c r="E7" s="31">
        <f>F7+G7</f>
        <v>0</v>
      </c>
      <c r="F7" s="31">
        <v>0</v>
      </c>
      <c r="G7" s="31">
        <v>0</v>
      </c>
      <c r="H7" s="31">
        <f>I7+J7</f>
        <v>0</v>
      </c>
      <c r="I7" s="31">
        <v>0</v>
      </c>
      <c r="J7" s="31">
        <v>0</v>
      </c>
      <c r="K7" s="31">
        <f>L7+M7</f>
        <v>0</v>
      </c>
      <c r="L7" s="31">
        <v>0</v>
      </c>
      <c r="M7" s="31">
        <v>0</v>
      </c>
      <c r="N7" s="31">
        <f>O7+P7</f>
        <v>2</v>
      </c>
      <c r="O7" s="31">
        <v>0</v>
      </c>
      <c r="P7" s="31">
        <v>2</v>
      </c>
    </row>
    <row r="8" spans="1:16" ht="10.5" customHeight="1">
      <c r="A8" s="27" t="s">
        <v>29</v>
      </c>
      <c r="B8" s="24">
        <f aca="true" t="shared" si="2" ref="B8:P8">SUM(B5:B7)</f>
        <v>97</v>
      </c>
      <c r="C8" s="24">
        <f t="shared" si="2"/>
        <v>58</v>
      </c>
      <c r="D8" s="24">
        <f t="shared" si="2"/>
        <v>39</v>
      </c>
      <c r="E8" s="24">
        <f t="shared" si="2"/>
        <v>28</v>
      </c>
      <c r="F8" s="24">
        <f t="shared" si="2"/>
        <v>16</v>
      </c>
      <c r="G8" s="24">
        <f t="shared" si="2"/>
        <v>12</v>
      </c>
      <c r="H8" s="24">
        <f t="shared" si="2"/>
        <v>29</v>
      </c>
      <c r="I8" s="24">
        <f t="shared" si="2"/>
        <v>17</v>
      </c>
      <c r="J8" s="24">
        <f t="shared" si="2"/>
        <v>12</v>
      </c>
      <c r="K8" s="24">
        <f t="shared" si="2"/>
        <v>22</v>
      </c>
      <c r="L8" s="24">
        <f t="shared" si="2"/>
        <v>16</v>
      </c>
      <c r="M8" s="24">
        <f t="shared" si="2"/>
        <v>6</v>
      </c>
      <c r="N8" s="24">
        <f t="shared" si="2"/>
        <v>18</v>
      </c>
      <c r="O8" s="24">
        <f t="shared" si="2"/>
        <v>9</v>
      </c>
      <c r="P8" s="24">
        <f t="shared" si="2"/>
        <v>9</v>
      </c>
    </row>
    <row r="9" spans="1:16" ht="10.5" customHeight="1">
      <c r="A9" s="26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0.5" customHeight="1">
      <c r="A10" s="33" t="s">
        <v>49</v>
      </c>
      <c r="B10" s="24">
        <f t="shared" si="0"/>
        <v>64</v>
      </c>
      <c r="C10" s="24">
        <f t="shared" si="1"/>
        <v>54</v>
      </c>
      <c r="D10" s="24">
        <f t="shared" si="1"/>
        <v>10</v>
      </c>
      <c r="E10" s="31">
        <f>F10+G10</f>
        <v>20</v>
      </c>
      <c r="F10" s="31">
        <v>17</v>
      </c>
      <c r="G10" s="31">
        <v>3</v>
      </c>
      <c r="H10" s="31">
        <f>I10+J10</f>
        <v>17</v>
      </c>
      <c r="I10" s="31">
        <v>14</v>
      </c>
      <c r="J10" s="31">
        <v>3</v>
      </c>
      <c r="K10" s="31">
        <f>L10+M10</f>
        <v>12</v>
      </c>
      <c r="L10" s="31">
        <v>9</v>
      </c>
      <c r="M10" s="31">
        <v>3</v>
      </c>
      <c r="N10" s="31">
        <f>O10+P10</f>
        <v>15</v>
      </c>
      <c r="O10" s="31">
        <v>14</v>
      </c>
      <c r="P10" s="31">
        <v>1</v>
      </c>
    </row>
    <row r="11" spans="1:16" ht="10.5" customHeight="1">
      <c r="A11" s="27" t="s">
        <v>29</v>
      </c>
      <c r="B11" s="24">
        <f t="shared" si="0"/>
        <v>64</v>
      </c>
      <c r="C11" s="24">
        <f t="shared" si="1"/>
        <v>54</v>
      </c>
      <c r="D11" s="24">
        <f t="shared" si="1"/>
        <v>10</v>
      </c>
      <c r="E11" s="24">
        <f aca="true" t="shared" si="3" ref="E11:P11">SUM(E10:E10)</f>
        <v>20</v>
      </c>
      <c r="F11" s="24">
        <f t="shared" si="3"/>
        <v>17</v>
      </c>
      <c r="G11" s="24">
        <f t="shared" si="3"/>
        <v>3</v>
      </c>
      <c r="H11" s="24">
        <f t="shared" si="3"/>
        <v>17</v>
      </c>
      <c r="I11" s="24">
        <f t="shared" si="3"/>
        <v>14</v>
      </c>
      <c r="J11" s="24">
        <f t="shared" si="3"/>
        <v>3</v>
      </c>
      <c r="K11" s="24">
        <f t="shared" si="3"/>
        <v>12</v>
      </c>
      <c r="L11" s="24">
        <f t="shared" si="3"/>
        <v>9</v>
      </c>
      <c r="M11" s="24">
        <f t="shared" si="3"/>
        <v>3</v>
      </c>
      <c r="N11" s="24">
        <f t="shared" si="3"/>
        <v>15</v>
      </c>
      <c r="O11" s="24">
        <f t="shared" si="3"/>
        <v>14</v>
      </c>
      <c r="P11" s="24">
        <f t="shared" si="3"/>
        <v>1</v>
      </c>
    </row>
    <row r="12" spans="1:16" ht="10.5" customHeight="1">
      <c r="A12" s="28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0.5" customHeight="1">
      <c r="A13" s="33" t="s">
        <v>45</v>
      </c>
      <c r="B13" s="24">
        <f t="shared" si="0"/>
        <v>41</v>
      </c>
      <c r="C13" s="24">
        <f t="shared" si="1"/>
        <v>19</v>
      </c>
      <c r="D13" s="24">
        <f t="shared" si="1"/>
        <v>22</v>
      </c>
      <c r="E13" s="31">
        <f>F13+G13</f>
        <v>18</v>
      </c>
      <c r="F13" s="31">
        <v>10</v>
      </c>
      <c r="G13" s="31">
        <v>8</v>
      </c>
      <c r="H13" s="31">
        <f>I13+J13</f>
        <v>13</v>
      </c>
      <c r="I13" s="31">
        <v>3</v>
      </c>
      <c r="J13" s="31">
        <v>10</v>
      </c>
      <c r="K13" s="31">
        <f>L13+M13</f>
        <v>9</v>
      </c>
      <c r="L13" s="31">
        <v>6</v>
      </c>
      <c r="M13" s="31">
        <v>3</v>
      </c>
      <c r="N13" s="31">
        <f>O13+P13</f>
        <v>1</v>
      </c>
      <c r="O13" s="31">
        <v>0</v>
      </c>
      <c r="P13" s="31">
        <v>1</v>
      </c>
    </row>
    <row r="14" spans="1:16" ht="10.5" customHeight="1">
      <c r="A14" s="27" t="s">
        <v>29</v>
      </c>
      <c r="B14" s="24">
        <f t="shared" si="0"/>
        <v>41</v>
      </c>
      <c r="C14" s="24">
        <f t="shared" si="1"/>
        <v>19</v>
      </c>
      <c r="D14" s="24">
        <f t="shared" si="1"/>
        <v>22</v>
      </c>
      <c r="E14" s="24">
        <f aca="true" t="shared" si="4" ref="E14:P14">SUM(E13:E13)</f>
        <v>18</v>
      </c>
      <c r="F14" s="24">
        <f t="shared" si="4"/>
        <v>10</v>
      </c>
      <c r="G14" s="24">
        <f t="shared" si="4"/>
        <v>8</v>
      </c>
      <c r="H14" s="24">
        <f t="shared" si="4"/>
        <v>13</v>
      </c>
      <c r="I14" s="24">
        <f t="shared" si="4"/>
        <v>3</v>
      </c>
      <c r="J14" s="24">
        <f t="shared" si="4"/>
        <v>10</v>
      </c>
      <c r="K14" s="24">
        <f t="shared" si="4"/>
        <v>9</v>
      </c>
      <c r="L14" s="24">
        <f t="shared" si="4"/>
        <v>6</v>
      </c>
      <c r="M14" s="24">
        <f t="shared" si="4"/>
        <v>3</v>
      </c>
      <c r="N14" s="24">
        <f t="shared" si="4"/>
        <v>1</v>
      </c>
      <c r="O14" s="24">
        <f t="shared" si="4"/>
        <v>0</v>
      </c>
      <c r="P14" s="24">
        <f t="shared" si="4"/>
        <v>1</v>
      </c>
    </row>
    <row r="15" spans="1:16" ht="10.5" customHeight="1">
      <c r="A15" s="26" t="s">
        <v>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0.5" customHeight="1">
      <c r="A16" s="27" t="s">
        <v>70</v>
      </c>
      <c r="B16" s="24">
        <v>121</v>
      </c>
      <c r="C16" s="24">
        <v>43</v>
      </c>
      <c r="D16" s="24">
        <v>78</v>
      </c>
      <c r="E16" s="24">
        <v>35</v>
      </c>
      <c r="F16" s="24">
        <v>10</v>
      </c>
      <c r="G16" s="24">
        <v>25</v>
      </c>
      <c r="H16" s="24">
        <v>38</v>
      </c>
      <c r="I16" s="24">
        <v>12</v>
      </c>
      <c r="J16" s="24">
        <v>26</v>
      </c>
      <c r="K16" s="24">
        <v>28</v>
      </c>
      <c r="L16" s="24">
        <v>9</v>
      </c>
      <c r="M16" s="24">
        <v>19</v>
      </c>
      <c r="N16" s="24">
        <v>20</v>
      </c>
      <c r="O16" s="24">
        <v>12</v>
      </c>
      <c r="P16" s="24">
        <v>8</v>
      </c>
    </row>
    <row r="17" spans="1:16" ht="10.5" customHeight="1">
      <c r="A17" s="33" t="s">
        <v>46</v>
      </c>
      <c r="B17" s="24">
        <f t="shared" si="0"/>
        <v>77</v>
      </c>
      <c r="C17" s="24">
        <f t="shared" si="1"/>
        <v>2</v>
      </c>
      <c r="D17" s="24">
        <f t="shared" si="1"/>
        <v>75</v>
      </c>
      <c r="E17" s="31">
        <f>F17+G17</f>
        <v>21</v>
      </c>
      <c r="F17" s="31">
        <v>1</v>
      </c>
      <c r="G17" s="31">
        <v>20</v>
      </c>
      <c r="H17" s="31">
        <f>I17+J17</f>
        <v>21</v>
      </c>
      <c r="I17" s="31">
        <v>0</v>
      </c>
      <c r="J17" s="31">
        <v>21</v>
      </c>
      <c r="K17" s="31">
        <f>L17+M17</f>
        <v>19</v>
      </c>
      <c r="L17" s="31">
        <v>1</v>
      </c>
      <c r="M17" s="31">
        <v>18</v>
      </c>
      <c r="N17" s="31">
        <f>O17+P17</f>
        <v>16</v>
      </c>
      <c r="O17" s="31">
        <v>0</v>
      </c>
      <c r="P17" s="31">
        <v>16</v>
      </c>
    </row>
    <row r="18" spans="1:16" ht="10.5" customHeight="1">
      <c r="A18" s="33" t="s">
        <v>47</v>
      </c>
      <c r="B18" s="24">
        <f t="shared" si="0"/>
        <v>129</v>
      </c>
      <c r="C18" s="24">
        <f t="shared" si="1"/>
        <v>25</v>
      </c>
      <c r="D18" s="24">
        <f t="shared" si="1"/>
        <v>104</v>
      </c>
      <c r="E18" s="31">
        <f>F18+G18</f>
        <v>40</v>
      </c>
      <c r="F18" s="31">
        <v>5</v>
      </c>
      <c r="G18" s="31">
        <v>35</v>
      </c>
      <c r="H18" s="31">
        <f>I18+J18</f>
        <v>40</v>
      </c>
      <c r="I18" s="31">
        <v>10</v>
      </c>
      <c r="J18" s="31">
        <v>30</v>
      </c>
      <c r="K18" s="31">
        <f>L18+M18</f>
        <v>35</v>
      </c>
      <c r="L18" s="31">
        <v>7</v>
      </c>
      <c r="M18" s="31">
        <v>28</v>
      </c>
      <c r="N18" s="31">
        <f>O18+P18</f>
        <v>14</v>
      </c>
      <c r="O18" s="31">
        <v>3</v>
      </c>
      <c r="P18" s="31">
        <v>11</v>
      </c>
    </row>
    <row r="19" spans="1:16" ht="10.5" customHeight="1">
      <c r="A19" s="33" t="s">
        <v>48</v>
      </c>
      <c r="B19" s="24">
        <f t="shared" si="0"/>
        <v>74</v>
      </c>
      <c r="C19" s="24">
        <f t="shared" si="1"/>
        <v>35</v>
      </c>
      <c r="D19" s="24">
        <f t="shared" si="1"/>
        <v>39</v>
      </c>
      <c r="E19" s="31">
        <f>F19+G19</f>
        <v>14</v>
      </c>
      <c r="F19" s="31">
        <v>9</v>
      </c>
      <c r="G19" s="31">
        <v>5</v>
      </c>
      <c r="H19" s="31">
        <f>I19+J19</f>
        <v>25</v>
      </c>
      <c r="I19" s="31">
        <v>9</v>
      </c>
      <c r="J19" s="31">
        <v>16</v>
      </c>
      <c r="K19" s="31">
        <f>L19+M19</f>
        <v>22</v>
      </c>
      <c r="L19" s="31">
        <v>12</v>
      </c>
      <c r="M19" s="31">
        <v>10</v>
      </c>
      <c r="N19" s="31">
        <f>O19+P19</f>
        <v>13</v>
      </c>
      <c r="O19" s="31">
        <v>5</v>
      </c>
      <c r="P19" s="31">
        <v>8</v>
      </c>
    </row>
    <row r="20" spans="1:16" ht="10.5" customHeight="1">
      <c r="A20" s="27" t="s">
        <v>29</v>
      </c>
      <c r="B20" s="24">
        <f aca="true" t="shared" si="5" ref="B20:P20">SUM(B16:B19)</f>
        <v>401</v>
      </c>
      <c r="C20" s="24">
        <f t="shared" si="5"/>
        <v>105</v>
      </c>
      <c r="D20" s="24">
        <f t="shared" si="5"/>
        <v>296</v>
      </c>
      <c r="E20" s="24">
        <f t="shared" si="5"/>
        <v>110</v>
      </c>
      <c r="F20" s="24">
        <f t="shared" si="5"/>
        <v>25</v>
      </c>
      <c r="G20" s="24">
        <f t="shared" si="5"/>
        <v>85</v>
      </c>
      <c r="H20" s="24">
        <f t="shared" si="5"/>
        <v>124</v>
      </c>
      <c r="I20" s="24">
        <f t="shared" si="5"/>
        <v>31</v>
      </c>
      <c r="J20" s="24">
        <f t="shared" si="5"/>
        <v>93</v>
      </c>
      <c r="K20" s="24">
        <f t="shared" si="5"/>
        <v>104</v>
      </c>
      <c r="L20" s="24">
        <f t="shared" si="5"/>
        <v>29</v>
      </c>
      <c r="M20" s="24">
        <f t="shared" si="5"/>
        <v>75</v>
      </c>
      <c r="N20" s="24">
        <f t="shared" si="5"/>
        <v>63</v>
      </c>
      <c r="O20" s="24">
        <f t="shared" si="5"/>
        <v>20</v>
      </c>
      <c r="P20" s="24">
        <f t="shared" si="5"/>
        <v>43</v>
      </c>
    </row>
    <row r="21" spans="1:16" ht="10.5" customHeight="1">
      <c r="A21" s="26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0.5" customHeight="1">
      <c r="A22" s="33" t="s">
        <v>43</v>
      </c>
      <c r="B22" s="24">
        <f t="shared" si="0"/>
        <v>62</v>
      </c>
      <c r="C22" s="24">
        <f t="shared" si="1"/>
        <v>17</v>
      </c>
      <c r="D22" s="24">
        <f t="shared" si="1"/>
        <v>45</v>
      </c>
      <c r="E22" s="31">
        <f>F22+G22</f>
        <v>10</v>
      </c>
      <c r="F22" s="31">
        <v>3</v>
      </c>
      <c r="G22" s="31">
        <v>7</v>
      </c>
      <c r="H22" s="31">
        <f>I22+J22</f>
        <v>15</v>
      </c>
      <c r="I22" s="31">
        <v>7</v>
      </c>
      <c r="J22" s="31">
        <v>8</v>
      </c>
      <c r="K22" s="31">
        <f>L22+M22</f>
        <v>15</v>
      </c>
      <c r="L22" s="31">
        <v>2</v>
      </c>
      <c r="M22" s="31">
        <v>13</v>
      </c>
      <c r="N22" s="31">
        <f>O22+P22</f>
        <v>22</v>
      </c>
      <c r="O22" s="31">
        <v>5</v>
      </c>
      <c r="P22" s="31">
        <v>17</v>
      </c>
    </row>
    <row r="23" spans="1:16" ht="10.5" customHeight="1">
      <c r="A23" s="33" t="s">
        <v>44</v>
      </c>
      <c r="B23" s="24">
        <f t="shared" si="0"/>
        <v>44</v>
      </c>
      <c r="C23" s="24">
        <f t="shared" si="1"/>
        <v>25</v>
      </c>
      <c r="D23" s="24">
        <f t="shared" si="1"/>
        <v>19</v>
      </c>
      <c r="E23" s="31">
        <f>F23+G23</f>
        <v>12</v>
      </c>
      <c r="F23" s="31">
        <v>7</v>
      </c>
      <c r="G23" s="31">
        <v>5</v>
      </c>
      <c r="H23" s="31">
        <f>I23+J23</f>
        <v>14</v>
      </c>
      <c r="I23" s="31">
        <v>8</v>
      </c>
      <c r="J23" s="31">
        <v>6</v>
      </c>
      <c r="K23" s="31">
        <f>L23+M23</f>
        <v>9</v>
      </c>
      <c r="L23" s="31">
        <v>4</v>
      </c>
      <c r="M23" s="31">
        <v>5</v>
      </c>
      <c r="N23" s="31">
        <f>O23+P23</f>
        <v>9</v>
      </c>
      <c r="O23" s="31">
        <v>6</v>
      </c>
      <c r="P23" s="31">
        <v>3</v>
      </c>
    </row>
    <row r="24" spans="1:16" ht="10.5" customHeight="1">
      <c r="A24" s="27" t="s">
        <v>29</v>
      </c>
      <c r="B24" s="24">
        <f t="shared" si="0"/>
        <v>106</v>
      </c>
      <c r="C24" s="24">
        <f t="shared" si="1"/>
        <v>42</v>
      </c>
      <c r="D24" s="24">
        <f t="shared" si="1"/>
        <v>64</v>
      </c>
      <c r="E24" s="24">
        <f aca="true" t="shared" si="6" ref="E24:P24">SUM(E22:E23)</f>
        <v>22</v>
      </c>
      <c r="F24" s="24">
        <f t="shared" si="6"/>
        <v>10</v>
      </c>
      <c r="G24" s="24">
        <f t="shared" si="6"/>
        <v>12</v>
      </c>
      <c r="H24" s="24">
        <f t="shared" si="6"/>
        <v>29</v>
      </c>
      <c r="I24" s="24">
        <f t="shared" si="6"/>
        <v>15</v>
      </c>
      <c r="J24" s="24">
        <f t="shared" si="6"/>
        <v>14</v>
      </c>
      <c r="K24" s="24">
        <f t="shared" si="6"/>
        <v>24</v>
      </c>
      <c r="L24" s="24">
        <f t="shared" si="6"/>
        <v>6</v>
      </c>
      <c r="M24" s="24">
        <f t="shared" si="6"/>
        <v>18</v>
      </c>
      <c r="N24" s="24">
        <f t="shared" si="6"/>
        <v>31</v>
      </c>
      <c r="O24" s="24">
        <f t="shared" si="6"/>
        <v>11</v>
      </c>
      <c r="P24" s="24">
        <f t="shared" si="6"/>
        <v>20</v>
      </c>
    </row>
    <row r="25" spans="1:16" ht="10.5" customHeight="1">
      <c r="A25" s="26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0.5" customHeight="1">
      <c r="A26" s="33" t="s">
        <v>52</v>
      </c>
      <c r="B26" s="24">
        <f t="shared" si="0"/>
        <v>310</v>
      </c>
      <c r="C26" s="24">
        <f t="shared" si="1"/>
        <v>189</v>
      </c>
      <c r="D26" s="24">
        <f t="shared" si="1"/>
        <v>121</v>
      </c>
      <c r="E26" s="31">
        <f>F26+G26</f>
        <v>120</v>
      </c>
      <c r="F26" s="31">
        <v>63</v>
      </c>
      <c r="G26" s="31">
        <v>57</v>
      </c>
      <c r="H26" s="31">
        <f>I26+J26</f>
        <v>93</v>
      </c>
      <c r="I26" s="31">
        <v>56</v>
      </c>
      <c r="J26" s="31">
        <v>37</v>
      </c>
      <c r="K26" s="31">
        <f>L26+M26</f>
        <v>83</v>
      </c>
      <c r="L26" s="31">
        <v>59</v>
      </c>
      <c r="M26" s="31">
        <v>24</v>
      </c>
      <c r="N26" s="31">
        <f>O26+P26</f>
        <v>14</v>
      </c>
      <c r="O26" s="31">
        <v>11</v>
      </c>
      <c r="P26" s="31">
        <v>3</v>
      </c>
    </row>
    <row r="27" spans="1:16" ht="10.5" customHeight="1">
      <c r="A27" s="27" t="s">
        <v>29</v>
      </c>
      <c r="B27" s="24">
        <f aca="true" t="shared" si="7" ref="B27:P27">SUM(B26:B26)</f>
        <v>310</v>
      </c>
      <c r="C27" s="24">
        <f t="shared" si="7"/>
        <v>189</v>
      </c>
      <c r="D27" s="24">
        <f t="shared" si="7"/>
        <v>121</v>
      </c>
      <c r="E27" s="24">
        <f t="shared" si="7"/>
        <v>120</v>
      </c>
      <c r="F27" s="24">
        <f t="shared" si="7"/>
        <v>63</v>
      </c>
      <c r="G27" s="24">
        <f t="shared" si="7"/>
        <v>57</v>
      </c>
      <c r="H27" s="24">
        <f t="shared" si="7"/>
        <v>93</v>
      </c>
      <c r="I27" s="24">
        <f t="shared" si="7"/>
        <v>56</v>
      </c>
      <c r="J27" s="24">
        <f t="shared" si="7"/>
        <v>37</v>
      </c>
      <c r="K27" s="24">
        <f t="shared" si="7"/>
        <v>83</v>
      </c>
      <c r="L27" s="24">
        <f t="shared" si="7"/>
        <v>59</v>
      </c>
      <c r="M27" s="24">
        <f t="shared" si="7"/>
        <v>24</v>
      </c>
      <c r="N27" s="24">
        <f t="shared" si="7"/>
        <v>14</v>
      </c>
      <c r="O27" s="24">
        <f t="shared" si="7"/>
        <v>11</v>
      </c>
      <c r="P27" s="24">
        <f t="shared" si="7"/>
        <v>3</v>
      </c>
    </row>
    <row r="28" spans="1:16" ht="10.5" customHeight="1">
      <c r="A28" s="2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0.5" customHeight="1">
      <c r="A29" s="27" t="s">
        <v>34</v>
      </c>
      <c r="B29" s="24">
        <f aca="true" t="shared" si="8" ref="B29:P29">B8+B11+B14+B20+B24+B27</f>
        <v>1019</v>
      </c>
      <c r="C29" s="24">
        <f t="shared" si="8"/>
        <v>467</v>
      </c>
      <c r="D29" s="24">
        <f t="shared" si="8"/>
        <v>552</v>
      </c>
      <c r="E29" s="24">
        <f t="shared" si="8"/>
        <v>318</v>
      </c>
      <c r="F29" s="24">
        <f t="shared" si="8"/>
        <v>141</v>
      </c>
      <c r="G29" s="24">
        <f t="shared" si="8"/>
        <v>177</v>
      </c>
      <c r="H29" s="24">
        <f t="shared" si="8"/>
        <v>305</v>
      </c>
      <c r="I29" s="24">
        <f t="shared" si="8"/>
        <v>136</v>
      </c>
      <c r="J29" s="24">
        <f t="shared" si="8"/>
        <v>169</v>
      </c>
      <c r="K29" s="24">
        <f t="shared" si="8"/>
        <v>254</v>
      </c>
      <c r="L29" s="24">
        <f t="shared" si="8"/>
        <v>125</v>
      </c>
      <c r="M29" s="24">
        <f t="shared" si="8"/>
        <v>129</v>
      </c>
      <c r="N29" s="24">
        <f t="shared" si="8"/>
        <v>142</v>
      </c>
      <c r="O29" s="24">
        <f t="shared" si="8"/>
        <v>65</v>
      </c>
      <c r="P29" s="24">
        <f t="shared" si="8"/>
        <v>77</v>
      </c>
    </row>
    <row r="30" ht="10.5" customHeight="1"/>
    <row r="32" spans="1:22" ht="21.75" thickBot="1">
      <c r="A32" s="36" t="s">
        <v>60</v>
      </c>
      <c r="B32" s="9"/>
      <c r="C32" s="9"/>
      <c r="D32" s="9"/>
      <c r="E32" s="10"/>
      <c r="F32" s="9"/>
      <c r="G32" s="36" t="s">
        <v>60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19" ht="15.75" customHeight="1" thickBot="1">
      <c r="A33" s="55" t="str">
        <f>'總合計表'!B3</f>
        <v>991進修學制註冊人數統計</v>
      </c>
      <c r="B33" s="57" t="str">
        <f>'總合計表'!C3</f>
        <v>合計</v>
      </c>
      <c r="C33" s="55" t="str">
        <f>'總合計表'!D3</f>
        <v>男</v>
      </c>
      <c r="D33" s="57" t="str">
        <f>'總合計表'!E3</f>
        <v>女</v>
      </c>
      <c r="E33" s="19"/>
      <c r="F33" s="47" t="str">
        <f>'總合計表'!B10</f>
        <v>991註冊人數</v>
      </c>
      <c r="G33" s="52"/>
      <c r="H33" s="53"/>
      <c r="I33" s="47" t="s">
        <v>34</v>
      </c>
      <c r="J33" s="48"/>
      <c r="K33" s="49"/>
      <c r="L33" s="47" t="s">
        <v>38</v>
      </c>
      <c r="M33" s="48"/>
      <c r="N33" s="49"/>
      <c r="O33" s="47" t="s">
        <v>39</v>
      </c>
      <c r="P33" s="48"/>
      <c r="Q33" s="49"/>
      <c r="R33" s="9"/>
      <c r="S33" s="9"/>
    </row>
    <row r="34" spans="1:19" ht="15.75" customHeight="1" thickBot="1">
      <c r="A34" s="56"/>
      <c r="B34" s="58"/>
      <c r="C34" s="56"/>
      <c r="D34" s="58"/>
      <c r="E34" s="19"/>
      <c r="F34" s="54"/>
      <c r="G34" s="52"/>
      <c r="H34" s="53"/>
      <c r="I34" s="29" t="s">
        <v>0</v>
      </c>
      <c r="J34" s="29" t="s">
        <v>1</v>
      </c>
      <c r="K34" s="29" t="s">
        <v>2</v>
      </c>
      <c r="L34" s="29" t="s">
        <v>0</v>
      </c>
      <c r="M34" s="29" t="s">
        <v>1</v>
      </c>
      <c r="N34" s="29" t="s">
        <v>2</v>
      </c>
      <c r="O34" s="29" t="s">
        <v>0</v>
      </c>
      <c r="P34" s="29" t="s">
        <v>1</v>
      </c>
      <c r="Q34" s="29" t="s">
        <v>2</v>
      </c>
      <c r="R34" s="9"/>
      <c r="S34" s="9"/>
    </row>
    <row r="35" spans="1:19" ht="15.75" customHeight="1" thickBot="1">
      <c r="A35" s="25" t="str">
        <f>'總合計表'!B5</f>
        <v>學士班</v>
      </c>
      <c r="B35" s="22">
        <f>'總合計表'!C5</f>
        <v>2396</v>
      </c>
      <c r="C35" s="32">
        <f>'總合計表'!D5</f>
        <v>1262</v>
      </c>
      <c r="D35" s="22">
        <f>'總合計表'!E5</f>
        <v>1134</v>
      </c>
      <c r="E35" s="19"/>
      <c r="F35" s="37" t="s">
        <v>5</v>
      </c>
      <c r="G35" s="38"/>
      <c r="H35" s="39"/>
      <c r="I35" s="22">
        <f>'總合計表'!E12</f>
        <v>865</v>
      </c>
      <c r="J35" s="22">
        <f>'總合計表'!F12</f>
        <v>439</v>
      </c>
      <c r="K35" s="22">
        <f>'總合計表'!G12</f>
        <v>426</v>
      </c>
      <c r="L35" s="22">
        <f>'總合計表'!H12</f>
        <v>768</v>
      </c>
      <c r="M35" s="22">
        <f>'總合計表'!I12</f>
        <v>381</v>
      </c>
      <c r="N35" s="22">
        <f>'總合計表'!J12</f>
        <v>387</v>
      </c>
      <c r="O35" s="22">
        <f>'總合計表'!K12</f>
        <v>97</v>
      </c>
      <c r="P35" s="22">
        <f>'總合計表'!L12</f>
        <v>58</v>
      </c>
      <c r="Q35" s="22">
        <f>'總合計表'!M12</f>
        <v>39</v>
      </c>
      <c r="R35" s="9"/>
      <c r="S35" s="9"/>
    </row>
    <row r="36" spans="1:19" ht="15.75" customHeight="1" thickBot="1">
      <c r="A36" s="25" t="s">
        <v>35</v>
      </c>
      <c r="B36" s="22">
        <f>'總合計表'!C6</f>
        <v>1019</v>
      </c>
      <c r="C36" s="32">
        <f>'總合計表'!D6</f>
        <v>467</v>
      </c>
      <c r="D36" s="22">
        <f>'總合計表'!E6</f>
        <v>552</v>
      </c>
      <c r="E36" s="19"/>
      <c r="F36" s="37" t="s">
        <v>7</v>
      </c>
      <c r="G36" s="38"/>
      <c r="H36" s="39"/>
      <c r="I36" s="22">
        <f>'總合計表'!E13</f>
        <v>453</v>
      </c>
      <c r="J36" s="22">
        <f>'總合計表'!F13</f>
        <v>371</v>
      </c>
      <c r="K36" s="22">
        <f>'總合計表'!G13</f>
        <v>82</v>
      </c>
      <c r="L36" s="22">
        <f>'總合計表'!H13</f>
        <v>389</v>
      </c>
      <c r="M36" s="22">
        <f>'總合計表'!I13</f>
        <v>317</v>
      </c>
      <c r="N36" s="22">
        <f>'總合計表'!J13</f>
        <v>72</v>
      </c>
      <c r="O36" s="22">
        <f>'總合計表'!K13</f>
        <v>64</v>
      </c>
      <c r="P36" s="22">
        <f>'總合計表'!L13</f>
        <v>54</v>
      </c>
      <c r="Q36" s="22">
        <f>'總合計表'!M13</f>
        <v>10</v>
      </c>
      <c r="R36" s="9"/>
      <c r="S36" s="9"/>
    </row>
    <row r="37" spans="1:19" ht="15.75" customHeight="1" thickBot="1">
      <c r="A37" s="25" t="s">
        <v>37</v>
      </c>
      <c r="B37" s="22">
        <f>'總合計表'!C7</f>
        <v>3415</v>
      </c>
      <c r="C37" s="32">
        <f>'總合計表'!D7</f>
        <v>1729</v>
      </c>
      <c r="D37" s="22">
        <f>'總合計表'!E7</f>
        <v>1686</v>
      </c>
      <c r="E37" s="19"/>
      <c r="F37" s="37" t="s">
        <v>6</v>
      </c>
      <c r="G37" s="38"/>
      <c r="H37" s="39"/>
      <c r="I37" s="22">
        <f>'總合計表'!E14</f>
        <v>375</v>
      </c>
      <c r="J37" s="22">
        <f>'總合計表'!F14</f>
        <v>140</v>
      </c>
      <c r="K37" s="22">
        <f>'總合計表'!G14</f>
        <v>235</v>
      </c>
      <c r="L37" s="22">
        <f>'總合計表'!H14</f>
        <v>334</v>
      </c>
      <c r="M37" s="22">
        <f>'總合計表'!I14</f>
        <v>121</v>
      </c>
      <c r="N37" s="22">
        <f>'總合計表'!J14</f>
        <v>213</v>
      </c>
      <c r="O37" s="22">
        <f>'總合計表'!K14</f>
        <v>41</v>
      </c>
      <c r="P37" s="22">
        <f>'總合計表'!L14</f>
        <v>19</v>
      </c>
      <c r="Q37" s="22">
        <f>'總合計表'!M14</f>
        <v>22</v>
      </c>
      <c r="R37" s="9"/>
      <c r="S37" s="9"/>
    </row>
    <row r="38" spans="1:19" ht="15.75" customHeight="1" thickBot="1">
      <c r="A38" s="15"/>
      <c r="B38" s="9"/>
      <c r="C38" s="9"/>
      <c r="D38" s="9"/>
      <c r="E38" s="19"/>
      <c r="F38" s="37" t="s">
        <v>3</v>
      </c>
      <c r="G38" s="38"/>
      <c r="H38" s="39"/>
      <c r="I38" s="22">
        <f>'總合計表'!E15</f>
        <v>877</v>
      </c>
      <c r="J38" s="22">
        <f>'總合計表'!F15</f>
        <v>396</v>
      </c>
      <c r="K38" s="22">
        <f>'總合計表'!G15</f>
        <v>481</v>
      </c>
      <c r="L38" s="22">
        <f>'總合計表'!H15</f>
        <v>476</v>
      </c>
      <c r="M38" s="22">
        <f>'總合計表'!I15</f>
        <v>291</v>
      </c>
      <c r="N38" s="22">
        <f>'總合計表'!J15</f>
        <v>185</v>
      </c>
      <c r="O38" s="22">
        <f>'總合計表'!K15</f>
        <v>401</v>
      </c>
      <c r="P38" s="22">
        <f>'總合計表'!L15</f>
        <v>105</v>
      </c>
      <c r="Q38" s="22">
        <f>'總合計表'!M15</f>
        <v>296</v>
      </c>
      <c r="R38" s="9"/>
      <c r="S38" s="9"/>
    </row>
    <row r="39" spans="1:19" ht="15.75" customHeight="1" thickBot="1">
      <c r="A39" s="13"/>
      <c r="B39" s="13"/>
      <c r="C39" s="13"/>
      <c r="D39" s="13"/>
      <c r="E39" s="19"/>
      <c r="F39" s="40" t="s">
        <v>4</v>
      </c>
      <c r="G39" s="41"/>
      <c r="H39" s="42"/>
      <c r="I39" s="22">
        <f>'總合計表'!E16</f>
        <v>187</v>
      </c>
      <c r="J39" s="22">
        <f>'總合計表'!F16</f>
        <v>64</v>
      </c>
      <c r="K39" s="22">
        <f>'總合計表'!G16</f>
        <v>123</v>
      </c>
      <c r="L39" s="22">
        <f>'總合計表'!H16</f>
        <v>81</v>
      </c>
      <c r="M39" s="22">
        <f>'總合計表'!I16</f>
        <v>22</v>
      </c>
      <c r="N39" s="22">
        <f>'總合計表'!J16</f>
        <v>59</v>
      </c>
      <c r="O39" s="22">
        <f>'總合計表'!K16</f>
        <v>106</v>
      </c>
      <c r="P39" s="22">
        <f>'總合計表'!L16</f>
        <v>42</v>
      </c>
      <c r="Q39" s="22">
        <f>'總合計表'!M16</f>
        <v>64</v>
      </c>
      <c r="R39" s="9"/>
      <c r="S39" s="9"/>
    </row>
    <row r="40" spans="1:19" ht="15.75" customHeight="1" thickBot="1">
      <c r="A40" s="13"/>
      <c r="B40" s="13"/>
      <c r="C40" s="13"/>
      <c r="D40" s="13"/>
      <c r="E40" s="19"/>
      <c r="F40" s="37" t="s">
        <v>8</v>
      </c>
      <c r="G40" s="38"/>
      <c r="H40" s="39"/>
      <c r="I40" s="22">
        <f>'總合計表'!E17</f>
        <v>658</v>
      </c>
      <c r="J40" s="22">
        <f>'總合計表'!F17</f>
        <v>319</v>
      </c>
      <c r="K40" s="22">
        <f>'總合計表'!G17</f>
        <v>339</v>
      </c>
      <c r="L40" s="22">
        <f>'總合計表'!H17</f>
        <v>348</v>
      </c>
      <c r="M40" s="22">
        <f>'總合計表'!I17</f>
        <v>130</v>
      </c>
      <c r="N40" s="22">
        <f>'總合計表'!J17</f>
        <v>218</v>
      </c>
      <c r="O40" s="22">
        <f>'總合計表'!K17</f>
        <v>310</v>
      </c>
      <c r="P40" s="22">
        <f>'總合計表'!L17</f>
        <v>189</v>
      </c>
      <c r="Q40" s="22">
        <f>'總合計表'!M17</f>
        <v>121</v>
      </c>
      <c r="R40" s="9"/>
      <c r="S40" s="9"/>
    </row>
    <row r="41" spans="1:19" ht="15.75" customHeight="1" thickBot="1">
      <c r="A41" s="13"/>
      <c r="B41" s="13"/>
      <c r="C41" s="13"/>
      <c r="D41" s="13"/>
      <c r="E41" s="19"/>
      <c r="F41" s="37" t="s">
        <v>30</v>
      </c>
      <c r="G41" s="38"/>
      <c r="H41" s="39"/>
      <c r="I41" s="22">
        <f>'總合計表'!E18</f>
        <v>3415</v>
      </c>
      <c r="J41" s="22">
        <f>'總合計表'!F18</f>
        <v>1729</v>
      </c>
      <c r="K41" s="22">
        <f>'總合計表'!G18</f>
        <v>1686</v>
      </c>
      <c r="L41" s="22">
        <f>'總合計表'!H18</f>
        <v>2396</v>
      </c>
      <c r="M41" s="22">
        <f>'總合計表'!I18</f>
        <v>1262</v>
      </c>
      <c r="N41" s="22">
        <f>'總合計表'!J18</f>
        <v>1134</v>
      </c>
      <c r="O41" s="22">
        <f>'總合計表'!K18</f>
        <v>1019</v>
      </c>
      <c r="P41" s="22">
        <f>'總合計表'!L18</f>
        <v>467</v>
      </c>
      <c r="Q41" s="22">
        <f>'總合計表'!M18</f>
        <v>552</v>
      </c>
      <c r="R41" s="9"/>
      <c r="S41" s="9"/>
    </row>
  </sheetData>
  <mergeCells count="23">
    <mergeCell ref="M1:P1"/>
    <mergeCell ref="A1:L1"/>
    <mergeCell ref="K2:M2"/>
    <mergeCell ref="N2:P2"/>
    <mergeCell ref="A2:A3"/>
    <mergeCell ref="B2:D2"/>
    <mergeCell ref="E2:G2"/>
    <mergeCell ref="H2:J2"/>
    <mergeCell ref="L33:N33"/>
    <mergeCell ref="O33:Q33"/>
    <mergeCell ref="A33:A34"/>
    <mergeCell ref="B33:B34"/>
    <mergeCell ref="C33:C34"/>
    <mergeCell ref="D33:D34"/>
    <mergeCell ref="F33:H34"/>
    <mergeCell ref="I33:K33"/>
    <mergeCell ref="F41:H41"/>
    <mergeCell ref="F40:H40"/>
    <mergeCell ref="F35:H35"/>
    <mergeCell ref="F36:H36"/>
    <mergeCell ref="F37:H37"/>
    <mergeCell ref="F38:H38"/>
    <mergeCell ref="F39:H39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8"/>
  <sheetViews>
    <sheetView tabSelected="1" workbookViewId="0" topLeftCell="B1">
      <selection activeCell="H7" sqref="H7"/>
    </sheetView>
  </sheetViews>
  <sheetFormatPr defaultColWidth="9.00390625" defaultRowHeight="16.5"/>
  <sheetData>
    <row r="2" ht="17.25" thickBot="1"/>
    <row r="3" spans="2:5" ht="16.5">
      <c r="B3" s="55" t="s">
        <v>65</v>
      </c>
      <c r="C3" s="57" t="s">
        <v>0</v>
      </c>
      <c r="D3" s="57" t="s">
        <v>1</v>
      </c>
      <c r="E3" s="57" t="s">
        <v>2</v>
      </c>
    </row>
    <row r="4" spans="2:5" ht="17.25" thickBot="1">
      <c r="B4" s="63"/>
      <c r="C4" s="62"/>
      <c r="D4" s="62"/>
      <c r="E4" s="62"/>
    </row>
    <row r="5" spans="2:5" ht="17.25" thickBot="1">
      <c r="B5" s="25" t="s">
        <v>36</v>
      </c>
      <c r="C5" s="14">
        <f>'99-1(進大)'!B34</f>
        <v>2396</v>
      </c>
      <c r="D5" s="14">
        <f>'99-1(進大)'!C34</f>
        <v>1262</v>
      </c>
      <c r="E5" s="14">
        <f>'99-1(進大)'!D34</f>
        <v>1134</v>
      </c>
    </row>
    <row r="6" spans="2:5" ht="17.25" thickBot="1">
      <c r="B6" s="25" t="s">
        <v>35</v>
      </c>
      <c r="C6" s="20">
        <f>'99-1(進碩)'!B29</f>
        <v>1019</v>
      </c>
      <c r="D6" s="20">
        <f>'99-1(進碩)'!C29</f>
        <v>467</v>
      </c>
      <c r="E6" s="20">
        <f>'99-1(進碩)'!D29</f>
        <v>552</v>
      </c>
    </row>
    <row r="7" spans="2:5" ht="17.25" thickBot="1">
      <c r="B7" s="25" t="s">
        <v>37</v>
      </c>
      <c r="C7" s="14">
        <f>SUM(C5:C6)</f>
        <v>3415</v>
      </c>
      <c r="D7" s="14">
        <f>SUM(D5:D6)</f>
        <v>1729</v>
      </c>
      <c r="E7" s="14">
        <f>SUM(E5:E6)</f>
        <v>1686</v>
      </c>
    </row>
    <row r="9" ht="17.25" thickBot="1"/>
    <row r="10" spans="2:13" ht="17.25" thickBot="1">
      <c r="B10" s="47" t="s">
        <v>66</v>
      </c>
      <c r="C10" s="52"/>
      <c r="D10" s="53"/>
      <c r="E10" s="47" t="s">
        <v>59</v>
      </c>
      <c r="F10" s="48"/>
      <c r="G10" s="49"/>
      <c r="H10" s="47" t="s">
        <v>38</v>
      </c>
      <c r="I10" s="48"/>
      <c r="J10" s="49"/>
      <c r="K10" s="47" t="s">
        <v>39</v>
      </c>
      <c r="L10" s="48"/>
      <c r="M10" s="49"/>
    </row>
    <row r="11" spans="2:13" ht="17.25" thickBot="1">
      <c r="B11" s="54"/>
      <c r="C11" s="52"/>
      <c r="D11" s="53"/>
      <c r="E11" s="21" t="s">
        <v>0</v>
      </c>
      <c r="F11" s="21" t="s">
        <v>1</v>
      </c>
      <c r="G11" s="21" t="s">
        <v>2</v>
      </c>
      <c r="H11" s="21" t="s">
        <v>0</v>
      </c>
      <c r="I11" s="21" t="s">
        <v>1</v>
      </c>
      <c r="J11" s="21" t="s">
        <v>2</v>
      </c>
      <c r="K11" s="21" t="s">
        <v>0</v>
      </c>
      <c r="L11" s="21" t="s">
        <v>1</v>
      </c>
      <c r="M11" s="21" t="s">
        <v>2</v>
      </c>
    </row>
    <row r="12" spans="2:13" ht="17.25" thickBot="1">
      <c r="B12" s="40" t="s">
        <v>5</v>
      </c>
      <c r="C12" s="41"/>
      <c r="D12" s="42"/>
      <c r="E12" s="22">
        <f>F12+G12</f>
        <v>865</v>
      </c>
      <c r="F12" s="22">
        <f>I12+L12</f>
        <v>439</v>
      </c>
      <c r="G12" s="22">
        <f>J12+M12</f>
        <v>426</v>
      </c>
      <c r="H12" s="14">
        <f>'99-1(進大)'!B12</f>
        <v>768</v>
      </c>
      <c r="I12" s="14">
        <f>'99-1(進大)'!C12</f>
        <v>381</v>
      </c>
      <c r="J12" s="14">
        <f>'99-1(進大)'!D12</f>
        <v>387</v>
      </c>
      <c r="K12" s="14">
        <f>'99-1(進碩)'!B8</f>
        <v>97</v>
      </c>
      <c r="L12" s="14">
        <f>'99-1(進碩)'!C8</f>
        <v>58</v>
      </c>
      <c r="M12" s="14">
        <f>'99-1(進碩)'!D8</f>
        <v>39</v>
      </c>
    </row>
    <row r="13" spans="2:13" ht="17.25" thickBot="1">
      <c r="B13" s="40" t="s">
        <v>7</v>
      </c>
      <c r="C13" s="41"/>
      <c r="D13" s="42"/>
      <c r="E13" s="22">
        <f aca="true" t="shared" si="0" ref="E13:E18">F13+G13</f>
        <v>453</v>
      </c>
      <c r="F13" s="22">
        <f aca="true" t="shared" si="1" ref="F13:F18">I13+L13</f>
        <v>371</v>
      </c>
      <c r="G13" s="22">
        <f aca="true" t="shared" si="2" ref="G13:G18">J13+M13</f>
        <v>82</v>
      </c>
      <c r="H13" s="14">
        <f>'99-1(進大)'!B17</f>
        <v>389</v>
      </c>
      <c r="I13" s="14">
        <f>'99-1(進大)'!C17</f>
        <v>317</v>
      </c>
      <c r="J13" s="14">
        <f>'99-1(進大)'!D17</f>
        <v>72</v>
      </c>
      <c r="K13" s="14">
        <f>'99-1(進碩)'!B11</f>
        <v>64</v>
      </c>
      <c r="L13" s="14">
        <f>'99-1(進碩)'!C11</f>
        <v>54</v>
      </c>
      <c r="M13" s="14">
        <f>'99-1(進碩)'!D11</f>
        <v>10</v>
      </c>
    </row>
    <row r="14" spans="2:13" ht="17.25" thickBot="1">
      <c r="B14" s="40" t="s">
        <v>6</v>
      </c>
      <c r="C14" s="41"/>
      <c r="D14" s="42"/>
      <c r="E14" s="22">
        <f t="shared" si="0"/>
        <v>375</v>
      </c>
      <c r="F14" s="22">
        <f t="shared" si="1"/>
        <v>140</v>
      </c>
      <c r="G14" s="22">
        <f t="shared" si="2"/>
        <v>235</v>
      </c>
      <c r="H14" s="14">
        <f>'99-1(進大)'!B21</f>
        <v>334</v>
      </c>
      <c r="I14" s="14">
        <f>'99-1(進大)'!C21</f>
        <v>121</v>
      </c>
      <c r="J14" s="14">
        <f>'99-1(進大)'!D21</f>
        <v>213</v>
      </c>
      <c r="K14" s="14">
        <f>'99-1(進碩)'!B14</f>
        <v>41</v>
      </c>
      <c r="L14" s="14">
        <f>'99-1(進碩)'!C14</f>
        <v>19</v>
      </c>
      <c r="M14" s="14">
        <f>'99-1(進碩)'!D14</f>
        <v>22</v>
      </c>
    </row>
    <row r="15" spans="2:13" ht="17.25" thickBot="1">
      <c r="B15" s="40" t="s">
        <v>3</v>
      </c>
      <c r="C15" s="41"/>
      <c r="D15" s="42"/>
      <c r="E15" s="22">
        <f t="shared" si="0"/>
        <v>877</v>
      </c>
      <c r="F15" s="22">
        <f t="shared" si="1"/>
        <v>396</v>
      </c>
      <c r="G15" s="22">
        <f t="shared" si="2"/>
        <v>481</v>
      </c>
      <c r="H15" s="14">
        <f>'99-1(進大)'!B25</f>
        <v>476</v>
      </c>
      <c r="I15" s="14">
        <f>'99-1(進大)'!C25</f>
        <v>291</v>
      </c>
      <c r="J15" s="14">
        <f>'99-1(進大)'!D25</f>
        <v>185</v>
      </c>
      <c r="K15" s="14">
        <f>'99-1(進碩)'!B20</f>
        <v>401</v>
      </c>
      <c r="L15" s="14">
        <f>'99-1(進碩)'!C20</f>
        <v>105</v>
      </c>
      <c r="M15" s="14">
        <f>'99-1(進碩)'!D20</f>
        <v>296</v>
      </c>
    </row>
    <row r="16" spans="2:13" ht="17.25" thickBot="1">
      <c r="B16" s="40" t="s">
        <v>4</v>
      </c>
      <c r="C16" s="41"/>
      <c r="D16" s="42"/>
      <c r="E16" s="22">
        <f t="shared" si="0"/>
        <v>187</v>
      </c>
      <c r="F16" s="22">
        <f t="shared" si="1"/>
        <v>64</v>
      </c>
      <c r="G16" s="22">
        <f t="shared" si="2"/>
        <v>123</v>
      </c>
      <c r="H16" s="14">
        <f>'99-1(進大)'!B28</f>
        <v>81</v>
      </c>
      <c r="I16" s="14">
        <f>'99-1(進大)'!C28</f>
        <v>22</v>
      </c>
      <c r="J16" s="14">
        <f>'99-1(進大)'!D28</f>
        <v>59</v>
      </c>
      <c r="K16" s="14">
        <f>'99-1(進碩)'!B24</f>
        <v>106</v>
      </c>
      <c r="L16" s="14">
        <f>'99-1(進碩)'!C24</f>
        <v>42</v>
      </c>
      <c r="M16" s="14">
        <f>'99-1(進碩)'!D24</f>
        <v>64</v>
      </c>
    </row>
    <row r="17" spans="2:13" ht="17.25" thickBot="1">
      <c r="B17" s="40" t="s">
        <v>8</v>
      </c>
      <c r="C17" s="41"/>
      <c r="D17" s="42"/>
      <c r="E17" s="22">
        <f t="shared" si="0"/>
        <v>658</v>
      </c>
      <c r="F17" s="22">
        <f t="shared" si="1"/>
        <v>319</v>
      </c>
      <c r="G17" s="22">
        <f t="shared" si="2"/>
        <v>339</v>
      </c>
      <c r="H17" s="14">
        <f>'99-1(進大)'!B33</f>
        <v>348</v>
      </c>
      <c r="I17" s="14">
        <f>'99-1(進大)'!C33</f>
        <v>130</v>
      </c>
      <c r="J17" s="14">
        <f>'99-1(進大)'!D33</f>
        <v>218</v>
      </c>
      <c r="K17" s="14">
        <f>'99-1(進碩)'!B27</f>
        <v>310</v>
      </c>
      <c r="L17" s="14">
        <f>'99-1(進碩)'!C27</f>
        <v>189</v>
      </c>
      <c r="M17" s="14">
        <f>'99-1(進碩)'!D27</f>
        <v>121</v>
      </c>
    </row>
    <row r="18" spans="2:13" ht="17.25" thickBot="1">
      <c r="B18" s="40" t="s">
        <v>30</v>
      </c>
      <c r="C18" s="41"/>
      <c r="D18" s="42"/>
      <c r="E18" s="22">
        <f t="shared" si="0"/>
        <v>3415</v>
      </c>
      <c r="F18" s="22">
        <f t="shared" si="1"/>
        <v>1729</v>
      </c>
      <c r="G18" s="22">
        <f t="shared" si="2"/>
        <v>1686</v>
      </c>
      <c r="H18" s="14">
        <f aca="true" t="shared" si="3" ref="H18:M18">SUM(H12:H17)</f>
        <v>2396</v>
      </c>
      <c r="I18" s="14">
        <f t="shared" si="3"/>
        <v>1262</v>
      </c>
      <c r="J18" s="14">
        <f t="shared" si="3"/>
        <v>1134</v>
      </c>
      <c r="K18" s="14">
        <f t="shared" si="3"/>
        <v>1019</v>
      </c>
      <c r="L18" s="14">
        <f t="shared" si="3"/>
        <v>467</v>
      </c>
      <c r="M18" s="14">
        <f t="shared" si="3"/>
        <v>552</v>
      </c>
    </row>
  </sheetData>
  <mergeCells count="15">
    <mergeCell ref="H10:J10"/>
    <mergeCell ref="K10:M10"/>
    <mergeCell ref="B18:D18"/>
    <mergeCell ref="B15:D15"/>
    <mergeCell ref="B16:D16"/>
    <mergeCell ref="B17:D17"/>
    <mergeCell ref="B12:D12"/>
    <mergeCell ref="B13:D13"/>
    <mergeCell ref="B14:D14"/>
    <mergeCell ref="E3:E4"/>
    <mergeCell ref="B10:D11"/>
    <mergeCell ref="B3:B4"/>
    <mergeCell ref="C3:C4"/>
    <mergeCell ref="D3:D4"/>
    <mergeCell ref="E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2010-11-03T09:11:50Z</cp:lastPrinted>
  <dcterms:created xsi:type="dcterms:W3CDTF">2010-02-13T16:20:26Z</dcterms:created>
  <dcterms:modified xsi:type="dcterms:W3CDTF">2010-11-10T01:31:54Z</dcterms:modified>
  <cp:category/>
  <cp:version/>
  <cp:contentType/>
  <cp:contentStatus/>
</cp:coreProperties>
</file>