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0" windowWidth="12120" windowHeight="6780" activeTab="3"/>
  </bookViews>
  <sheets>
    <sheet name="99-1(日大)" sheetId="1" r:id="rId1"/>
    <sheet name="99-1(日碩)" sheetId="2" r:id="rId2"/>
    <sheet name="99-1(日博)" sheetId="3" r:id="rId3"/>
    <sheet name="總合計表" sheetId="4" r:id="rId4"/>
  </sheets>
  <definedNames/>
  <calcPr fullCalcOnLoad="1"/>
</workbook>
</file>

<file path=xl/sharedStrings.xml><?xml version="1.0" encoding="utf-8"?>
<sst xmlns="http://schemas.openxmlformats.org/spreadsheetml/2006/main" count="332" uniqueCount="138">
  <si>
    <t>學系（所）</t>
  </si>
  <si>
    <t>合計</t>
  </si>
  <si>
    <t>男</t>
  </si>
  <si>
    <t>女</t>
  </si>
  <si>
    <t>師範學院</t>
  </si>
  <si>
    <t>人文藝術學院</t>
  </si>
  <si>
    <t>農學院</t>
  </si>
  <si>
    <t>生命科學院</t>
  </si>
  <si>
    <t>理工學院</t>
  </si>
  <si>
    <t>管理學院</t>
  </si>
  <si>
    <t xml:space="preserve">農藝學系                                          </t>
  </si>
  <si>
    <t xml:space="preserve">園藝學系                                          </t>
  </si>
  <si>
    <t xml:space="preserve">林產科學暨家具工程學系                            </t>
  </si>
  <si>
    <t xml:space="preserve">獸醫學系                                          </t>
  </si>
  <si>
    <t xml:space="preserve">森林暨自然資源學系                                </t>
  </si>
  <si>
    <t xml:space="preserve">生物機電工程學系                                  </t>
  </si>
  <si>
    <t xml:space="preserve">土木與水資源工程學系                              </t>
  </si>
  <si>
    <t xml:space="preserve">資訊工程學系                                      </t>
  </si>
  <si>
    <t xml:space="preserve">食品科學系                                        </t>
  </si>
  <si>
    <t xml:space="preserve">生物資源學系                                      </t>
  </si>
  <si>
    <t xml:space="preserve">幼兒教育學系                                      </t>
  </si>
  <si>
    <t xml:space="preserve">輔導與諮商學系                                    </t>
  </si>
  <si>
    <t xml:space="preserve">體育學系                                          </t>
  </si>
  <si>
    <t xml:space="preserve">生物事業管理學系                                  </t>
  </si>
  <si>
    <t xml:space="preserve">企業管理學系                                      </t>
  </si>
  <si>
    <t xml:space="preserve">財務金融學系                                      </t>
  </si>
  <si>
    <t xml:space="preserve">生物農業科技學系                                  </t>
  </si>
  <si>
    <t xml:space="preserve">景觀學系                                          </t>
  </si>
  <si>
    <t xml:space="preserve">應用數學系                                        </t>
  </si>
  <si>
    <t xml:space="preserve">應用化學系                                        </t>
  </si>
  <si>
    <t xml:space="preserve">電機工程學系                                      </t>
  </si>
  <si>
    <t xml:space="preserve">水生生物科學系                                    </t>
  </si>
  <si>
    <t xml:space="preserve">生化科技學系                                      </t>
  </si>
  <si>
    <t xml:space="preserve">教育學系                                          </t>
  </si>
  <si>
    <t xml:space="preserve">特殊教育學系                                      </t>
  </si>
  <si>
    <t xml:space="preserve">數位學習設計與管理學系                            </t>
  </si>
  <si>
    <t xml:space="preserve">中國文學系                                        </t>
  </si>
  <si>
    <t xml:space="preserve">外國語言學系                                      </t>
  </si>
  <si>
    <t xml:space="preserve">史地學系                                          </t>
  </si>
  <si>
    <t xml:space="preserve">音樂學系                                          </t>
  </si>
  <si>
    <t xml:space="preserve">應用經濟學系                                      </t>
  </si>
  <si>
    <t xml:space="preserve">資訊管理學系                                      </t>
  </si>
  <si>
    <t>1年級</t>
  </si>
  <si>
    <t>2年級</t>
  </si>
  <si>
    <t>3年級</t>
  </si>
  <si>
    <t>4年級</t>
  </si>
  <si>
    <t>小計</t>
  </si>
  <si>
    <t>合計</t>
  </si>
  <si>
    <t>男</t>
  </si>
  <si>
    <t>女</t>
  </si>
  <si>
    <t>5年級</t>
  </si>
  <si>
    <t xml:space="preserve">農藝學系碩士班                                    </t>
  </si>
  <si>
    <t xml:space="preserve">林產科學暨家具工程學系碩士班                      </t>
  </si>
  <si>
    <t xml:space="preserve">獸醫學系碩士班                                    </t>
  </si>
  <si>
    <t xml:space="preserve">生物農業科技學系碩士班                            </t>
  </si>
  <si>
    <t xml:space="preserve">動物科學系碩士班                                  </t>
  </si>
  <si>
    <t xml:space="preserve">園藝學系碩士班                                    </t>
  </si>
  <si>
    <t xml:space="preserve">森林暨自然資源學系碩士班                          </t>
  </si>
  <si>
    <t xml:space="preserve">農業生物技術研究所碩士班                          </t>
  </si>
  <si>
    <t xml:space="preserve">應用化學系碩士班                                  </t>
  </si>
  <si>
    <t xml:space="preserve">資訊工程學系碩士班                                </t>
  </si>
  <si>
    <t xml:space="preserve">應用數學系碩士班                                  </t>
  </si>
  <si>
    <t xml:space="preserve">生物機電工程學系碩士班                            </t>
  </si>
  <si>
    <t xml:space="preserve">土木與水資源工程學系碩士班                        </t>
  </si>
  <si>
    <t xml:space="preserve">食品科學系碩士班                                  </t>
  </si>
  <si>
    <t xml:space="preserve">生物資源學系碩士班                                </t>
  </si>
  <si>
    <t xml:space="preserve">水生生物科學系碩士班                              </t>
  </si>
  <si>
    <t xml:space="preserve">生化科技學系碩士班                                </t>
  </si>
  <si>
    <t xml:space="preserve">輔導與諮商學系碩士班                              </t>
  </si>
  <si>
    <t xml:space="preserve">特殊教育學系碩士班                                </t>
  </si>
  <si>
    <t xml:space="preserve">幼兒教育學系碩士班                                </t>
  </si>
  <si>
    <t xml:space="preserve">教育行政與政策發展研究所碩士班                    </t>
  </si>
  <si>
    <t xml:space="preserve">數位學習設計與管理學系碩士班                      </t>
  </si>
  <si>
    <t xml:space="preserve">中國文學系碩士班                                  </t>
  </si>
  <si>
    <t xml:space="preserve">外國語言學系碩士班                                </t>
  </si>
  <si>
    <t xml:space="preserve">史地學系碩士班                                    </t>
  </si>
  <si>
    <t xml:space="preserve">應用經濟學系碩士班                                </t>
  </si>
  <si>
    <t xml:space="preserve">資訊管理學系碩士班                                </t>
  </si>
  <si>
    <t xml:space="preserve">生物事業管理學系碩士班                            </t>
  </si>
  <si>
    <t xml:space="preserve">觀光休閒管理研究所碩士班                          </t>
  </si>
  <si>
    <t>全校合計</t>
  </si>
  <si>
    <t>1年級</t>
  </si>
  <si>
    <t>6年級</t>
  </si>
  <si>
    <t>7年級</t>
  </si>
  <si>
    <t>合計</t>
  </si>
  <si>
    <t xml:space="preserve">資訊工程學系博士班                                </t>
  </si>
  <si>
    <t xml:space="preserve">應用化學系博士班                                  </t>
  </si>
  <si>
    <t xml:space="preserve">食品科學系博士班                                  </t>
  </si>
  <si>
    <t xml:space="preserve">觀光休閒管理研究所博士班                          </t>
  </si>
  <si>
    <t>獨立所</t>
  </si>
  <si>
    <t>碩士班</t>
  </si>
  <si>
    <t>博士班</t>
  </si>
  <si>
    <t>學士班</t>
  </si>
  <si>
    <t>合校合計</t>
  </si>
  <si>
    <t>學士班</t>
  </si>
  <si>
    <t>碩士班</t>
  </si>
  <si>
    <t>博士班</t>
  </si>
  <si>
    <t>博士班合計</t>
  </si>
  <si>
    <t xml:space="preserve">教育學系碩士班                                    </t>
  </si>
  <si>
    <t xml:space="preserve">數理教育研究所碩士班                              </t>
  </si>
  <si>
    <t xml:space="preserve">企業管理學系碩士班                                </t>
  </si>
  <si>
    <t>99-1合計</t>
  </si>
  <si>
    <t>管理學院學士學位學程</t>
  </si>
  <si>
    <t>99學年度第1學期日間部碩士班註冊人數統計表</t>
  </si>
  <si>
    <t>統計日期:99年11月1日</t>
  </si>
  <si>
    <t>電子物理學系碩士班</t>
  </si>
  <si>
    <t xml:space="preserve">微生物免疫與生物藥學系碩士班                            </t>
  </si>
  <si>
    <t xml:space="preserve">體育學系碩士班                        </t>
  </si>
  <si>
    <t>視覺藝術學系碩士班</t>
  </si>
  <si>
    <t>音樂學系碩士班</t>
  </si>
  <si>
    <t>行銷與運籌研究所碩士班</t>
  </si>
  <si>
    <t>小計</t>
  </si>
  <si>
    <t>(虛擬學院)獨立所</t>
  </si>
  <si>
    <t xml:space="preserve">公共政策研究所碩士班                        </t>
  </si>
  <si>
    <t>99學年度第1學期日間部博士班註冊人數統計表</t>
  </si>
  <si>
    <t xml:space="preserve">農業科學博士學位學程                                  </t>
  </si>
  <si>
    <t>教育學系博士班</t>
  </si>
  <si>
    <t>99 學年度第1 學期日間部學士班註冊人數統計表</t>
  </si>
  <si>
    <t>99-1合計</t>
  </si>
  <si>
    <t>1年級</t>
  </si>
  <si>
    <t>延畢生</t>
  </si>
  <si>
    <t>合計</t>
  </si>
  <si>
    <t xml:space="preserve">動物科學系                                        </t>
  </si>
  <si>
    <t>小計</t>
  </si>
  <si>
    <t xml:space="preserve">電子物理學系                                      </t>
  </si>
  <si>
    <t xml:space="preserve">微生物免疫與生物藥學系                                  </t>
  </si>
  <si>
    <t xml:space="preserve">視覺藝術學系                                          </t>
  </si>
  <si>
    <t>全校合計</t>
  </si>
  <si>
    <t>學士班</t>
  </si>
  <si>
    <t>碩士班</t>
  </si>
  <si>
    <t>博士班</t>
  </si>
  <si>
    <t>合校合計</t>
  </si>
  <si>
    <t>統計日期: 99 年10 月26 日</t>
  </si>
  <si>
    <t>企業管理學系博士班</t>
  </si>
  <si>
    <t>991註冊人數</t>
  </si>
  <si>
    <t>碩士班</t>
  </si>
  <si>
    <t>991註冊人數統計</t>
  </si>
  <si>
    <t>小計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</si>
</sst>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b/>
      <sz val="16"/>
      <name val="標楷體"/>
      <family val="4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sz val="8"/>
      <name val="標楷體"/>
      <family val="4"/>
    </font>
    <font>
      <sz val="8"/>
      <name val="新細明體"/>
      <family val="1"/>
    </font>
    <font>
      <b/>
      <sz val="6"/>
      <name val="標楷體"/>
      <family val="4"/>
    </font>
    <font>
      <sz val="6"/>
      <name val="標楷體"/>
      <family val="4"/>
    </font>
    <font>
      <b/>
      <sz val="12"/>
      <name val="標楷體"/>
      <family val="4"/>
    </font>
    <font>
      <sz val="7"/>
      <name val="標楷體"/>
      <family val="4"/>
    </font>
    <font>
      <b/>
      <sz val="8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top" shrinkToFit="1"/>
    </xf>
    <xf numFmtId="0" fontId="0" fillId="0" borderId="1" xfId="0" applyFont="1" applyBorder="1" applyAlignment="1">
      <alignment horizontal="center" vertical="center" shrinkToFit="1"/>
    </xf>
    <xf numFmtId="0" fontId="16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top" shrinkToFit="1"/>
    </xf>
    <xf numFmtId="0" fontId="0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top" shrinkToFi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shrinkToFit="1"/>
    </xf>
    <xf numFmtId="0" fontId="0" fillId="0" borderId="6" xfId="0" applyFont="1" applyBorder="1" applyAlignment="1">
      <alignment horizontal="right" vertical="center" shrinkToFit="1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V65"/>
  <sheetViews>
    <sheetView workbookViewId="0" topLeftCell="A1">
      <selection activeCell="I74" sqref="I74"/>
    </sheetView>
  </sheetViews>
  <sheetFormatPr defaultColWidth="9.00390625" defaultRowHeight="16.5"/>
  <cols>
    <col min="1" max="1" width="16.00390625" style="15" customWidth="1"/>
    <col min="2" max="4" width="3.875" style="11" customWidth="1"/>
    <col min="5" max="5" width="3.875" style="12" customWidth="1"/>
    <col min="6" max="22" width="3.875" style="11" customWidth="1"/>
    <col min="23" max="16384" width="9.00390625" style="1" customWidth="1"/>
  </cols>
  <sheetData>
    <row r="1" spans="1:22" ht="32.25" customHeight="1">
      <c r="A1" s="59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  <c r="N1" s="60"/>
      <c r="O1" s="60"/>
      <c r="P1" s="60"/>
      <c r="Q1" s="58" t="s">
        <v>132</v>
      </c>
      <c r="R1" s="58"/>
      <c r="S1" s="58"/>
      <c r="T1" s="58"/>
      <c r="U1" s="58"/>
      <c r="V1" s="58"/>
    </row>
    <row r="2" spans="1:22" ht="15.75" customHeight="1">
      <c r="A2" s="64" t="s">
        <v>0</v>
      </c>
      <c r="B2" s="57" t="s">
        <v>118</v>
      </c>
      <c r="C2" s="57"/>
      <c r="D2" s="57"/>
      <c r="E2" s="57" t="s">
        <v>119</v>
      </c>
      <c r="F2" s="57"/>
      <c r="G2" s="57"/>
      <c r="H2" s="57" t="s">
        <v>43</v>
      </c>
      <c r="I2" s="57"/>
      <c r="J2" s="57"/>
      <c r="K2" s="57" t="s">
        <v>44</v>
      </c>
      <c r="L2" s="57"/>
      <c r="M2" s="57"/>
      <c r="N2" s="57" t="s">
        <v>45</v>
      </c>
      <c r="O2" s="57"/>
      <c r="P2" s="57"/>
      <c r="Q2" s="57" t="s">
        <v>50</v>
      </c>
      <c r="R2" s="57"/>
      <c r="S2" s="57"/>
      <c r="T2" s="57" t="s">
        <v>120</v>
      </c>
      <c r="U2" s="57"/>
      <c r="V2" s="57"/>
    </row>
    <row r="3" spans="1:22" ht="15.75" customHeight="1">
      <c r="A3" s="64"/>
      <c r="B3" s="35" t="s">
        <v>121</v>
      </c>
      <c r="C3" s="35" t="s">
        <v>2</v>
      </c>
      <c r="D3" s="35" t="s">
        <v>3</v>
      </c>
      <c r="E3" s="35" t="s">
        <v>1</v>
      </c>
      <c r="F3" s="35" t="s">
        <v>2</v>
      </c>
      <c r="G3" s="35" t="s">
        <v>3</v>
      </c>
      <c r="H3" s="35" t="s">
        <v>1</v>
      </c>
      <c r="I3" s="35" t="s">
        <v>2</v>
      </c>
      <c r="J3" s="35" t="s">
        <v>3</v>
      </c>
      <c r="K3" s="35" t="s">
        <v>1</v>
      </c>
      <c r="L3" s="35" t="s">
        <v>2</v>
      </c>
      <c r="M3" s="35" t="s">
        <v>3</v>
      </c>
      <c r="N3" s="35" t="s">
        <v>1</v>
      </c>
      <c r="O3" s="35" t="s">
        <v>2</v>
      </c>
      <c r="P3" s="35" t="s">
        <v>3</v>
      </c>
      <c r="Q3" s="35" t="s">
        <v>1</v>
      </c>
      <c r="R3" s="35" t="s">
        <v>2</v>
      </c>
      <c r="S3" s="35" t="s">
        <v>3</v>
      </c>
      <c r="T3" s="35" t="s">
        <v>1</v>
      </c>
      <c r="U3" s="36" t="s">
        <v>48</v>
      </c>
      <c r="V3" s="36" t="s">
        <v>49</v>
      </c>
    </row>
    <row r="4" spans="1:22" ht="12" customHeight="1">
      <c r="A4" s="37" t="s">
        <v>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9"/>
      <c r="V4" s="39"/>
    </row>
    <row r="5" spans="1:22" s="4" customFormat="1" ht="12" customHeight="1">
      <c r="A5" s="33" t="s">
        <v>10</v>
      </c>
      <c r="B5" s="40">
        <f>C5+D5</f>
        <v>230</v>
      </c>
      <c r="C5" s="40">
        <f>F5+I5+L5+O5+R5+U5</f>
        <v>132</v>
      </c>
      <c r="D5" s="40">
        <f>G5+J5+M5+P5+S5+V5</f>
        <v>98</v>
      </c>
      <c r="E5" s="41">
        <v>53</v>
      </c>
      <c r="F5" s="41">
        <v>28</v>
      </c>
      <c r="G5" s="41">
        <v>25</v>
      </c>
      <c r="H5" s="41">
        <v>57</v>
      </c>
      <c r="I5" s="41">
        <v>33</v>
      </c>
      <c r="J5" s="41">
        <v>24</v>
      </c>
      <c r="K5" s="41">
        <v>53</v>
      </c>
      <c r="L5" s="41">
        <v>29</v>
      </c>
      <c r="M5" s="41">
        <v>24</v>
      </c>
      <c r="N5" s="41">
        <v>62</v>
      </c>
      <c r="O5" s="41">
        <v>38</v>
      </c>
      <c r="P5" s="41">
        <v>24</v>
      </c>
      <c r="Q5" s="41">
        <v>0</v>
      </c>
      <c r="R5" s="41">
        <v>0</v>
      </c>
      <c r="S5" s="41">
        <v>0</v>
      </c>
      <c r="T5" s="41">
        <v>5</v>
      </c>
      <c r="U5" s="41">
        <v>4</v>
      </c>
      <c r="V5" s="41">
        <v>1</v>
      </c>
    </row>
    <row r="6" spans="1:22" s="4" customFormat="1" ht="12" customHeight="1">
      <c r="A6" s="33" t="s">
        <v>11</v>
      </c>
      <c r="B6" s="40">
        <f aca="true" t="shared" si="0" ref="B6:B12">C6+D6</f>
        <v>217</v>
      </c>
      <c r="C6" s="40">
        <f aca="true" t="shared" si="1" ref="C6:C12">F6+I6+L6+O6+R6+U6</f>
        <v>105</v>
      </c>
      <c r="D6" s="40">
        <f aca="true" t="shared" si="2" ref="D6:D12">G6+J6+M6+P6+S6+V6</f>
        <v>112</v>
      </c>
      <c r="E6" s="41">
        <v>51</v>
      </c>
      <c r="F6" s="41">
        <v>26</v>
      </c>
      <c r="G6" s="41">
        <v>25</v>
      </c>
      <c r="H6" s="41">
        <v>54</v>
      </c>
      <c r="I6" s="41">
        <v>24</v>
      </c>
      <c r="J6" s="41">
        <v>30</v>
      </c>
      <c r="K6" s="41">
        <v>53</v>
      </c>
      <c r="L6" s="41">
        <v>28</v>
      </c>
      <c r="M6" s="41">
        <v>25</v>
      </c>
      <c r="N6" s="41">
        <v>57</v>
      </c>
      <c r="O6" s="41">
        <v>25</v>
      </c>
      <c r="P6" s="41">
        <v>32</v>
      </c>
      <c r="Q6" s="41">
        <v>0</v>
      </c>
      <c r="R6" s="41">
        <v>0</v>
      </c>
      <c r="S6" s="41">
        <v>0</v>
      </c>
      <c r="T6" s="41">
        <v>2</v>
      </c>
      <c r="U6" s="41">
        <v>2</v>
      </c>
      <c r="V6" s="41">
        <v>0</v>
      </c>
    </row>
    <row r="7" spans="1:22" s="4" customFormat="1" ht="12" customHeight="1">
      <c r="A7" s="33" t="s">
        <v>12</v>
      </c>
      <c r="B7" s="40">
        <f t="shared" si="0"/>
        <v>186</v>
      </c>
      <c r="C7" s="40">
        <f t="shared" si="1"/>
        <v>123</v>
      </c>
      <c r="D7" s="40">
        <f t="shared" si="2"/>
        <v>63</v>
      </c>
      <c r="E7" s="41">
        <v>50</v>
      </c>
      <c r="F7" s="41">
        <v>36</v>
      </c>
      <c r="G7" s="41">
        <v>14</v>
      </c>
      <c r="H7" s="41">
        <v>44</v>
      </c>
      <c r="I7" s="41">
        <v>29</v>
      </c>
      <c r="J7" s="41">
        <v>15</v>
      </c>
      <c r="K7" s="41">
        <v>41</v>
      </c>
      <c r="L7" s="41">
        <v>25</v>
      </c>
      <c r="M7" s="41">
        <v>16</v>
      </c>
      <c r="N7" s="41">
        <v>48</v>
      </c>
      <c r="O7" s="41">
        <v>32</v>
      </c>
      <c r="P7" s="41">
        <v>16</v>
      </c>
      <c r="Q7" s="41">
        <v>0</v>
      </c>
      <c r="R7" s="41">
        <v>0</v>
      </c>
      <c r="S7" s="41">
        <v>0</v>
      </c>
      <c r="T7" s="41">
        <v>3</v>
      </c>
      <c r="U7" s="41">
        <v>1</v>
      </c>
      <c r="V7" s="41">
        <v>2</v>
      </c>
    </row>
    <row r="8" spans="1:22" s="4" customFormat="1" ht="12" customHeight="1">
      <c r="A8" s="33" t="s">
        <v>13</v>
      </c>
      <c r="B8" s="40">
        <f t="shared" si="0"/>
        <v>230</v>
      </c>
      <c r="C8" s="40">
        <f t="shared" si="1"/>
        <v>118</v>
      </c>
      <c r="D8" s="40">
        <f t="shared" si="2"/>
        <v>112</v>
      </c>
      <c r="E8" s="41">
        <v>38</v>
      </c>
      <c r="F8" s="41">
        <v>21</v>
      </c>
      <c r="G8" s="41">
        <v>17</v>
      </c>
      <c r="H8" s="41">
        <v>49</v>
      </c>
      <c r="I8" s="41">
        <v>20</v>
      </c>
      <c r="J8" s="41">
        <v>29</v>
      </c>
      <c r="K8" s="41">
        <v>46</v>
      </c>
      <c r="L8" s="41">
        <v>22</v>
      </c>
      <c r="M8" s="41">
        <v>24</v>
      </c>
      <c r="N8" s="41">
        <v>45</v>
      </c>
      <c r="O8" s="41">
        <v>21</v>
      </c>
      <c r="P8" s="41">
        <v>24</v>
      </c>
      <c r="Q8" s="41">
        <v>50</v>
      </c>
      <c r="R8" s="41">
        <v>32</v>
      </c>
      <c r="S8" s="41">
        <v>18</v>
      </c>
      <c r="T8" s="41">
        <v>2</v>
      </c>
      <c r="U8" s="41">
        <v>2</v>
      </c>
      <c r="V8" s="41">
        <v>0</v>
      </c>
    </row>
    <row r="9" spans="1:22" s="4" customFormat="1" ht="12" customHeight="1">
      <c r="A9" s="33" t="s">
        <v>26</v>
      </c>
      <c r="B9" s="40">
        <f t="shared" si="0"/>
        <v>223</v>
      </c>
      <c r="C9" s="40">
        <f t="shared" si="1"/>
        <v>128</v>
      </c>
      <c r="D9" s="40">
        <f t="shared" si="2"/>
        <v>95</v>
      </c>
      <c r="E9" s="41">
        <v>53</v>
      </c>
      <c r="F9" s="41">
        <v>27</v>
      </c>
      <c r="G9" s="41">
        <v>26</v>
      </c>
      <c r="H9" s="41">
        <v>56</v>
      </c>
      <c r="I9" s="41">
        <v>31</v>
      </c>
      <c r="J9" s="41">
        <v>25</v>
      </c>
      <c r="K9" s="41">
        <v>54</v>
      </c>
      <c r="L9" s="41">
        <v>35</v>
      </c>
      <c r="M9" s="41">
        <v>19</v>
      </c>
      <c r="N9" s="41">
        <v>56</v>
      </c>
      <c r="O9" s="41">
        <v>31</v>
      </c>
      <c r="P9" s="41">
        <v>25</v>
      </c>
      <c r="Q9" s="41">
        <v>0</v>
      </c>
      <c r="R9" s="41">
        <v>0</v>
      </c>
      <c r="S9" s="41">
        <v>0</v>
      </c>
      <c r="T9" s="41">
        <v>4</v>
      </c>
      <c r="U9" s="41">
        <v>4</v>
      </c>
      <c r="V9" s="41">
        <v>0</v>
      </c>
    </row>
    <row r="10" spans="1:22" s="4" customFormat="1" ht="12" customHeight="1">
      <c r="A10" s="33" t="s">
        <v>27</v>
      </c>
      <c r="B10" s="40">
        <f t="shared" si="0"/>
        <v>192</v>
      </c>
      <c r="C10" s="40">
        <f t="shared" si="1"/>
        <v>59</v>
      </c>
      <c r="D10" s="40">
        <f t="shared" si="2"/>
        <v>133</v>
      </c>
      <c r="E10" s="41">
        <v>47</v>
      </c>
      <c r="F10" s="41">
        <v>17</v>
      </c>
      <c r="G10" s="41">
        <v>30</v>
      </c>
      <c r="H10" s="41">
        <v>50</v>
      </c>
      <c r="I10" s="41">
        <v>13</v>
      </c>
      <c r="J10" s="41">
        <v>37</v>
      </c>
      <c r="K10" s="41">
        <v>45</v>
      </c>
      <c r="L10" s="41">
        <v>19</v>
      </c>
      <c r="M10" s="41">
        <v>26</v>
      </c>
      <c r="N10" s="41">
        <v>50</v>
      </c>
      <c r="O10" s="41">
        <v>10</v>
      </c>
      <c r="P10" s="41">
        <v>40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</row>
    <row r="11" spans="1:22" s="4" customFormat="1" ht="12" customHeight="1">
      <c r="A11" s="33" t="s">
        <v>14</v>
      </c>
      <c r="B11" s="40">
        <f t="shared" si="0"/>
        <v>205</v>
      </c>
      <c r="C11" s="40">
        <f t="shared" si="1"/>
        <v>118</v>
      </c>
      <c r="D11" s="40">
        <f t="shared" si="2"/>
        <v>87</v>
      </c>
      <c r="E11" s="41">
        <v>52</v>
      </c>
      <c r="F11" s="41">
        <v>25</v>
      </c>
      <c r="G11" s="41">
        <v>27</v>
      </c>
      <c r="H11" s="41">
        <v>56</v>
      </c>
      <c r="I11" s="41">
        <v>35</v>
      </c>
      <c r="J11" s="41">
        <v>21</v>
      </c>
      <c r="K11" s="41">
        <v>44</v>
      </c>
      <c r="L11" s="41">
        <v>25</v>
      </c>
      <c r="M11" s="41">
        <v>19</v>
      </c>
      <c r="N11" s="41">
        <v>50</v>
      </c>
      <c r="O11" s="41">
        <v>31</v>
      </c>
      <c r="P11" s="41">
        <v>19</v>
      </c>
      <c r="Q11" s="41">
        <v>0</v>
      </c>
      <c r="R11" s="41">
        <v>0</v>
      </c>
      <c r="S11" s="41">
        <v>0</v>
      </c>
      <c r="T11" s="41">
        <v>3</v>
      </c>
      <c r="U11" s="41">
        <v>2</v>
      </c>
      <c r="V11" s="41">
        <v>1</v>
      </c>
    </row>
    <row r="12" spans="1:22" s="4" customFormat="1" ht="12" customHeight="1">
      <c r="A12" s="33" t="s">
        <v>122</v>
      </c>
      <c r="B12" s="40">
        <f t="shared" si="0"/>
        <v>221</v>
      </c>
      <c r="C12" s="40">
        <f t="shared" si="1"/>
        <v>104</v>
      </c>
      <c r="D12" s="40">
        <f t="shared" si="2"/>
        <v>117</v>
      </c>
      <c r="E12" s="41">
        <v>50</v>
      </c>
      <c r="F12" s="41">
        <v>22</v>
      </c>
      <c r="G12" s="41">
        <v>28</v>
      </c>
      <c r="H12" s="41">
        <v>54</v>
      </c>
      <c r="I12" s="41">
        <v>21</v>
      </c>
      <c r="J12" s="41">
        <v>33</v>
      </c>
      <c r="K12" s="41">
        <v>58</v>
      </c>
      <c r="L12" s="41">
        <v>32</v>
      </c>
      <c r="M12" s="41">
        <v>26</v>
      </c>
      <c r="N12" s="41">
        <v>57</v>
      </c>
      <c r="O12" s="41">
        <v>28</v>
      </c>
      <c r="P12" s="41">
        <v>29</v>
      </c>
      <c r="Q12" s="41">
        <v>0</v>
      </c>
      <c r="R12" s="41">
        <v>0</v>
      </c>
      <c r="S12" s="41">
        <v>0</v>
      </c>
      <c r="T12" s="41">
        <v>2</v>
      </c>
      <c r="U12" s="41">
        <v>1</v>
      </c>
      <c r="V12" s="41">
        <v>1</v>
      </c>
    </row>
    <row r="13" spans="1:22" s="4" customFormat="1" ht="12" customHeight="1">
      <c r="A13" s="42" t="s">
        <v>123</v>
      </c>
      <c r="B13" s="43">
        <f aca="true" t="shared" si="3" ref="B13:V13">SUM(B5:B12)</f>
        <v>1704</v>
      </c>
      <c r="C13" s="43">
        <f t="shared" si="3"/>
        <v>887</v>
      </c>
      <c r="D13" s="43">
        <f t="shared" si="3"/>
        <v>817</v>
      </c>
      <c r="E13" s="43">
        <f t="shared" si="3"/>
        <v>394</v>
      </c>
      <c r="F13" s="43">
        <f t="shared" si="3"/>
        <v>202</v>
      </c>
      <c r="G13" s="43">
        <f t="shared" si="3"/>
        <v>192</v>
      </c>
      <c r="H13" s="43">
        <f t="shared" si="3"/>
        <v>420</v>
      </c>
      <c r="I13" s="43">
        <f t="shared" si="3"/>
        <v>206</v>
      </c>
      <c r="J13" s="43">
        <f t="shared" si="3"/>
        <v>214</v>
      </c>
      <c r="K13" s="43">
        <f t="shared" si="3"/>
        <v>394</v>
      </c>
      <c r="L13" s="43">
        <f t="shared" si="3"/>
        <v>215</v>
      </c>
      <c r="M13" s="43">
        <f t="shared" si="3"/>
        <v>179</v>
      </c>
      <c r="N13" s="43">
        <f t="shared" si="3"/>
        <v>425</v>
      </c>
      <c r="O13" s="43">
        <f t="shared" si="3"/>
        <v>216</v>
      </c>
      <c r="P13" s="43">
        <f t="shared" si="3"/>
        <v>209</v>
      </c>
      <c r="Q13" s="43">
        <f t="shared" si="3"/>
        <v>50</v>
      </c>
      <c r="R13" s="43">
        <f t="shared" si="3"/>
        <v>32</v>
      </c>
      <c r="S13" s="43">
        <f t="shared" si="3"/>
        <v>18</v>
      </c>
      <c r="T13" s="43">
        <f t="shared" si="3"/>
        <v>21</v>
      </c>
      <c r="U13" s="43">
        <f t="shared" si="3"/>
        <v>16</v>
      </c>
      <c r="V13" s="43">
        <f t="shared" si="3"/>
        <v>5</v>
      </c>
    </row>
    <row r="14" spans="1:22" s="4" customFormat="1" ht="12" customHeight="1">
      <c r="A14" s="37" t="s">
        <v>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</row>
    <row r="15" spans="1:22" s="4" customFormat="1" ht="12" customHeight="1">
      <c r="A15" s="33" t="s">
        <v>28</v>
      </c>
      <c r="B15" s="43">
        <f aca="true" t="shared" si="4" ref="B15:B20">C15+D15</f>
        <v>204</v>
      </c>
      <c r="C15" s="43">
        <f aca="true" t="shared" si="5" ref="C15:D20">F15+I15+L15+O15+U15</f>
        <v>153</v>
      </c>
      <c r="D15" s="43">
        <f t="shared" si="5"/>
        <v>51</v>
      </c>
      <c r="E15" s="41">
        <v>51</v>
      </c>
      <c r="F15" s="41">
        <v>37</v>
      </c>
      <c r="G15" s="41">
        <v>14</v>
      </c>
      <c r="H15" s="41">
        <v>46</v>
      </c>
      <c r="I15" s="41">
        <v>37</v>
      </c>
      <c r="J15" s="41">
        <v>9</v>
      </c>
      <c r="K15" s="41">
        <v>43</v>
      </c>
      <c r="L15" s="41">
        <v>32</v>
      </c>
      <c r="M15" s="41">
        <v>11</v>
      </c>
      <c r="N15" s="41">
        <v>56</v>
      </c>
      <c r="O15" s="41">
        <v>40</v>
      </c>
      <c r="P15" s="41">
        <v>16</v>
      </c>
      <c r="Q15" s="41">
        <f aca="true" t="shared" si="6" ref="Q15:Q21">R15+S15</f>
        <v>0</v>
      </c>
      <c r="R15" s="41">
        <v>0</v>
      </c>
      <c r="S15" s="41">
        <v>0</v>
      </c>
      <c r="T15" s="41">
        <f aca="true" t="shared" si="7" ref="T15:T21">U15+V15</f>
        <v>8</v>
      </c>
      <c r="U15" s="41">
        <v>7</v>
      </c>
      <c r="V15" s="41">
        <v>1</v>
      </c>
    </row>
    <row r="16" spans="1:22" s="4" customFormat="1" ht="12" customHeight="1">
      <c r="A16" s="33" t="s">
        <v>124</v>
      </c>
      <c r="B16" s="43">
        <f t="shared" si="4"/>
        <v>213</v>
      </c>
      <c r="C16" s="43">
        <f t="shared" si="5"/>
        <v>179</v>
      </c>
      <c r="D16" s="43">
        <f t="shared" si="5"/>
        <v>34</v>
      </c>
      <c r="E16" s="41">
        <v>49</v>
      </c>
      <c r="F16" s="41">
        <v>40</v>
      </c>
      <c r="G16" s="41">
        <v>9</v>
      </c>
      <c r="H16" s="41">
        <v>46</v>
      </c>
      <c r="I16" s="41">
        <v>40</v>
      </c>
      <c r="J16" s="41">
        <v>6</v>
      </c>
      <c r="K16" s="41">
        <v>46</v>
      </c>
      <c r="L16" s="41">
        <v>39</v>
      </c>
      <c r="M16" s="41">
        <v>7</v>
      </c>
      <c r="N16" s="41">
        <v>61</v>
      </c>
      <c r="O16" s="41">
        <v>49</v>
      </c>
      <c r="P16" s="41">
        <v>12</v>
      </c>
      <c r="Q16" s="41">
        <f t="shared" si="6"/>
        <v>0</v>
      </c>
      <c r="R16" s="41">
        <v>0</v>
      </c>
      <c r="S16" s="41">
        <v>0</v>
      </c>
      <c r="T16" s="41">
        <f t="shared" si="7"/>
        <v>11</v>
      </c>
      <c r="U16" s="41">
        <v>11</v>
      </c>
      <c r="V16" s="41">
        <v>0</v>
      </c>
    </row>
    <row r="17" spans="1:22" s="4" customFormat="1" ht="12" customHeight="1">
      <c r="A17" s="33" t="s">
        <v>29</v>
      </c>
      <c r="B17" s="43">
        <f t="shared" si="4"/>
        <v>218</v>
      </c>
      <c r="C17" s="43">
        <f t="shared" si="5"/>
        <v>150</v>
      </c>
      <c r="D17" s="43">
        <f t="shared" si="5"/>
        <v>68</v>
      </c>
      <c r="E17" s="41">
        <v>50</v>
      </c>
      <c r="F17" s="41">
        <v>33</v>
      </c>
      <c r="G17" s="41">
        <v>17</v>
      </c>
      <c r="H17" s="41">
        <v>55</v>
      </c>
      <c r="I17" s="41">
        <v>33</v>
      </c>
      <c r="J17" s="41">
        <v>22</v>
      </c>
      <c r="K17" s="41">
        <v>47</v>
      </c>
      <c r="L17" s="41">
        <v>34</v>
      </c>
      <c r="M17" s="41">
        <v>13</v>
      </c>
      <c r="N17" s="41">
        <v>61</v>
      </c>
      <c r="O17" s="41">
        <v>45</v>
      </c>
      <c r="P17" s="41">
        <v>16</v>
      </c>
      <c r="Q17" s="41">
        <f t="shared" si="6"/>
        <v>0</v>
      </c>
      <c r="R17" s="41">
        <v>0</v>
      </c>
      <c r="S17" s="41">
        <v>0</v>
      </c>
      <c r="T17" s="41">
        <f t="shared" si="7"/>
        <v>5</v>
      </c>
      <c r="U17" s="41">
        <v>5</v>
      </c>
      <c r="V17" s="41">
        <v>0</v>
      </c>
    </row>
    <row r="18" spans="1:22" s="4" customFormat="1" ht="12" customHeight="1">
      <c r="A18" s="33" t="s">
        <v>15</v>
      </c>
      <c r="B18" s="43">
        <f t="shared" si="4"/>
        <v>301</v>
      </c>
      <c r="C18" s="43">
        <f t="shared" si="5"/>
        <v>261</v>
      </c>
      <c r="D18" s="43">
        <f t="shared" si="5"/>
        <v>40</v>
      </c>
      <c r="E18" s="41">
        <v>50</v>
      </c>
      <c r="F18" s="41">
        <v>43</v>
      </c>
      <c r="G18" s="41">
        <v>7</v>
      </c>
      <c r="H18" s="41">
        <v>54</v>
      </c>
      <c r="I18" s="41">
        <v>43</v>
      </c>
      <c r="J18" s="41">
        <v>11</v>
      </c>
      <c r="K18" s="41">
        <v>91</v>
      </c>
      <c r="L18" s="41">
        <v>81</v>
      </c>
      <c r="M18" s="41">
        <v>10</v>
      </c>
      <c r="N18" s="41">
        <v>94</v>
      </c>
      <c r="O18" s="41">
        <v>82</v>
      </c>
      <c r="P18" s="41">
        <v>12</v>
      </c>
      <c r="Q18" s="41">
        <f t="shared" si="6"/>
        <v>0</v>
      </c>
      <c r="R18" s="41">
        <v>0</v>
      </c>
      <c r="S18" s="41">
        <v>0</v>
      </c>
      <c r="T18" s="41">
        <f t="shared" si="7"/>
        <v>12</v>
      </c>
      <c r="U18" s="41">
        <v>12</v>
      </c>
      <c r="V18" s="41">
        <v>0</v>
      </c>
    </row>
    <row r="19" spans="1:22" s="4" customFormat="1" ht="12" customHeight="1">
      <c r="A19" s="33" t="s">
        <v>16</v>
      </c>
      <c r="B19" s="43">
        <f t="shared" si="4"/>
        <v>369</v>
      </c>
      <c r="C19" s="43">
        <f t="shared" si="5"/>
        <v>303</v>
      </c>
      <c r="D19" s="43">
        <f t="shared" si="5"/>
        <v>66</v>
      </c>
      <c r="E19" s="41">
        <v>91</v>
      </c>
      <c r="F19" s="41">
        <v>81</v>
      </c>
      <c r="G19" s="41">
        <v>10</v>
      </c>
      <c r="H19" s="41">
        <v>93</v>
      </c>
      <c r="I19" s="41">
        <v>75</v>
      </c>
      <c r="J19" s="41">
        <v>18</v>
      </c>
      <c r="K19" s="41">
        <v>86</v>
      </c>
      <c r="L19" s="41">
        <v>67</v>
      </c>
      <c r="M19" s="41">
        <v>19</v>
      </c>
      <c r="N19" s="41">
        <v>91</v>
      </c>
      <c r="O19" s="41">
        <v>72</v>
      </c>
      <c r="P19" s="41">
        <v>19</v>
      </c>
      <c r="Q19" s="41">
        <f t="shared" si="6"/>
        <v>0</v>
      </c>
      <c r="R19" s="41">
        <v>0</v>
      </c>
      <c r="S19" s="41">
        <v>0</v>
      </c>
      <c r="T19" s="41">
        <f t="shared" si="7"/>
        <v>8</v>
      </c>
      <c r="U19" s="41">
        <v>8</v>
      </c>
      <c r="V19" s="41">
        <v>0</v>
      </c>
    </row>
    <row r="20" spans="1:22" s="4" customFormat="1" ht="12" customHeight="1">
      <c r="A20" s="33" t="s">
        <v>17</v>
      </c>
      <c r="B20" s="43">
        <f t="shared" si="4"/>
        <v>211</v>
      </c>
      <c r="C20" s="43">
        <f t="shared" si="5"/>
        <v>182</v>
      </c>
      <c r="D20" s="43">
        <f t="shared" si="5"/>
        <v>29</v>
      </c>
      <c r="E20" s="41">
        <v>47</v>
      </c>
      <c r="F20" s="41">
        <v>41</v>
      </c>
      <c r="G20" s="41">
        <v>6</v>
      </c>
      <c r="H20" s="41">
        <v>53</v>
      </c>
      <c r="I20" s="41">
        <v>45</v>
      </c>
      <c r="J20" s="41">
        <v>8</v>
      </c>
      <c r="K20" s="41">
        <v>45</v>
      </c>
      <c r="L20" s="41">
        <v>40</v>
      </c>
      <c r="M20" s="41">
        <v>5</v>
      </c>
      <c r="N20" s="41">
        <v>60</v>
      </c>
      <c r="O20" s="41">
        <v>50</v>
      </c>
      <c r="P20" s="41">
        <v>10</v>
      </c>
      <c r="Q20" s="41">
        <f t="shared" si="6"/>
        <v>0</v>
      </c>
      <c r="R20" s="41">
        <v>0</v>
      </c>
      <c r="S20" s="41">
        <v>0</v>
      </c>
      <c r="T20" s="41">
        <f t="shared" si="7"/>
        <v>6</v>
      </c>
      <c r="U20" s="41">
        <v>6</v>
      </c>
      <c r="V20" s="41">
        <v>0</v>
      </c>
    </row>
    <row r="21" spans="1:22" s="4" customFormat="1" ht="12" customHeight="1">
      <c r="A21" s="33" t="s">
        <v>30</v>
      </c>
      <c r="B21" s="43">
        <f>C21+D21</f>
        <v>138</v>
      </c>
      <c r="C21" s="43">
        <f>F21+I21+L21+O21+U21</f>
        <v>128</v>
      </c>
      <c r="D21" s="43">
        <f>G21+J21+M21+P21+V21</f>
        <v>10</v>
      </c>
      <c r="E21" s="41">
        <v>49</v>
      </c>
      <c r="F21" s="41">
        <v>47</v>
      </c>
      <c r="G21" s="41">
        <v>2</v>
      </c>
      <c r="H21" s="41">
        <v>49</v>
      </c>
      <c r="I21" s="41">
        <v>44</v>
      </c>
      <c r="J21" s="41">
        <v>5</v>
      </c>
      <c r="K21" s="41">
        <v>40</v>
      </c>
      <c r="L21" s="41">
        <v>37</v>
      </c>
      <c r="M21" s="41">
        <v>3</v>
      </c>
      <c r="N21" s="41">
        <v>0</v>
      </c>
      <c r="O21" s="41">
        <v>0</v>
      </c>
      <c r="P21" s="41">
        <v>0</v>
      </c>
      <c r="Q21" s="41">
        <f t="shared" si="6"/>
        <v>0</v>
      </c>
      <c r="R21" s="41">
        <v>0</v>
      </c>
      <c r="S21" s="41">
        <v>0</v>
      </c>
      <c r="T21" s="41">
        <f t="shared" si="7"/>
        <v>0</v>
      </c>
      <c r="U21" s="41">
        <v>0</v>
      </c>
      <c r="V21" s="41">
        <v>0</v>
      </c>
    </row>
    <row r="22" spans="1:22" s="4" customFormat="1" ht="12" customHeight="1">
      <c r="A22" s="42" t="s">
        <v>123</v>
      </c>
      <c r="B22" s="43">
        <f>SUM(B15:B21)</f>
        <v>1654</v>
      </c>
      <c r="C22" s="43">
        <f aca="true" t="shared" si="8" ref="C22:V22">SUM(C15:C21)</f>
        <v>1356</v>
      </c>
      <c r="D22" s="43">
        <f t="shared" si="8"/>
        <v>298</v>
      </c>
      <c r="E22" s="43">
        <f t="shared" si="8"/>
        <v>387</v>
      </c>
      <c r="F22" s="43">
        <f t="shared" si="8"/>
        <v>322</v>
      </c>
      <c r="G22" s="43">
        <f t="shared" si="8"/>
        <v>65</v>
      </c>
      <c r="H22" s="43">
        <f t="shared" si="8"/>
        <v>396</v>
      </c>
      <c r="I22" s="43">
        <f t="shared" si="8"/>
        <v>317</v>
      </c>
      <c r="J22" s="43">
        <f t="shared" si="8"/>
        <v>79</v>
      </c>
      <c r="K22" s="43">
        <f t="shared" si="8"/>
        <v>398</v>
      </c>
      <c r="L22" s="43">
        <f t="shared" si="8"/>
        <v>330</v>
      </c>
      <c r="M22" s="43">
        <f t="shared" si="8"/>
        <v>68</v>
      </c>
      <c r="N22" s="43">
        <f t="shared" si="8"/>
        <v>423</v>
      </c>
      <c r="O22" s="43">
        <f t="shared" si="8"/>
        <v>338</v>
      </c>
      <c r="P22" s="43">
        <f t="shared" si="8"/>
        <v>85</v>
      </c>
      <c r="Q22" s="43">
        <f t="shared" si="8"/>
        <v>0</v>
      </c>
      <c r="R22" s="43">
        <f t="shared" si="8"/>
        <v>0</v>
      </c>
      <c r="S22" s="43">
        <f t="shared" si="8"/>
        <v>0</v>
      </c>
      <c r="T22" s="43">
        <f t="shared" si="8"/>
        <v>50</v>
      </c>
      <c r="U22" s="43">
        <f t="shared" si="8"/>
        <v>49</v>
      </c>
      <c r="V22" s="43">
        <f t="shared" si="8"/>
        <v>1</v>
      </c>
    </row>
    <row r="23" spans="1:22" s="4" customFormat="1" ht="12" customHeight="1">
      <c r="A23" s="37" t="s">
        <v>7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0"/>
      <c r="R23" s="40"/>
      <c r="S23" s="40"/>
      <c r="T23" s="43"/>
      <c r="U23" s="43"/>
      <c r="V23" s="43"/>
    </row>
    <row r="24" spans="1:22" s="4" customFormat="1" ht="12" customHeight="1">
      <c r="A24" s="33" t="s">
        <v>18</v>
      </c>
      <c r="B24" s="43">
        <f>C24+D24</f>
        <v>299</v>
      </c>
      <c r="C24" s="43">
        <f aca="true" t="shared" si="9" ref="C24:D28">F24+I24+L24+O24+U24</f>
        <v>130</v>
      </c>
      <c r="D24" s="43">
        <f t="shared" si="9"/>
        <v>169</v>
      </c>
      <c r="E24" s="41">
        <v>52</v>
      </c>
      <c r="F24" s="41">
        <v>23</v>
      </c>
      <c r="G24" s="41">
        <v>29</v>
      </c>
      <c r="H24" s="41">
        <v>57</v>
      </c>
      <c r="I24" s="41">
        <v>32</v>
      </c>
      <c r="J24" s="41">
        <v>25</v>
      </c>
      <c r="K24" s="41">
        <v>97</v>
      </c>
      <c r="L24" s="41">
        <v>44</v>
      </c>
      <c r="M24" s="41">
        <v>53</v>
      </c>
      <c r="N24" s="41">
        <v>87</v>
      </c>
      <c r="O24" s="41">
        <v>27</v>
      </c>
      <c r="P24" s="41">
        <v>60</v>
      </c>
      <c r="Q24" s="41">
        <f>R24+S24</f>
        <v>0</v>
      </c>
      <c r="R24" s="41">
        <v>0</v>
      </c>
      <c r="S24" s="41">
        <v>0</v>
      </c>
      <c r="T24" s="41">
        <f>U24+V24</f>
        <v>6</v>
      </c>
      <c r="U24" s="41">
        <v>4</v>
      </c>
      <c r="V24" s="41">
        <v>2</v>
      </c>
    </row>
    <row r="25" spans="1:22" s="4" customFormat="1" ht="12" customHeight="1">
      <c r="A25" s="33" t="s">
        <v>19</v>
      </c>
      <c r="B25" s="43">
        <f>C25+D25</f>
        <v>197</v>
      </c>
      <c r="C25" s="43">
        <f t="shared" si="9"/>
        <v>123</v>
      </c>
      <c r="D25" s="43">
        <f t="shared" si="9"/>
        <v>74</v>
      </c>
      <c r="E25" s="41">
        <v>54</v>
      </c>
      <c r="F25" s="41">
        <v>35</v>
      </c>
      <c r="G25" s="41">
        <v>19</v>
      </c>
      <c r="H25" s="41">
        <v>51</v>
      </c>
      <c r="I25" s="41">
        <v>28</v>
      </c>
      <c r="J25" s="41">
        <v>23</v>
      </c>
      <c r="K25" s="41">
        <v>45</v>
      </c>
      <c r="L25" s="41">
        <v>28</v>
      </c>
      <c r="M25" s="41">
        <v>17</v>
      </c>
      <c r="N25" s="41">
        <v>45</v>
      </c>
      <c r="O25" s="41">
        <v>30</v>
      </c>
      <c r="P25" s="41">
        <v>15</v>
      </c>
      <c r="Q25" s="41">
        <f>R25+S25</f>
        <v>0</v>
      </c>
      <c r="R25" s="41">
        <v>0</v>
      </c>
      <c r="S25" s="41">
        <v>0</v>
      </c>
      <c r="T25" s="41">
        <f>U25+V25</f>
        <v>2</v>
      </c>
      <c r="U25" s="41">
        <v>2</v>
      </c>
      <c r="V25" s="41">
        <v>0</v>
      </c>
    </row>
    <row r="26" spans="1:22" s="4" customFormat="1" ht="12" customHeight="1">
      <c r="A26" s="33" t="s">
        <v>31</v>
      </c>
      <c r="B26" s="43">
        <f>C26+D26</f>
        <v>187</v>
      </c>
      <c r="C26" s="43">
        <f t="shared" si="9"/>
        <v>116</v>
      </c>
      <c r="D26" s="43">
        <f t="shared" si="9"/>
        <v>71</v>
      </c>
      <c r="E26" s="41">
        <v>46</v>
      </c>
      <c r="F26" s="41">
        <v>23</v>
      </c>
      <c r="G26" s="41">
        <v>23</v>
      </c>
      <c r="H26" s="41">
        <v>50</v>
      </c>
      <c r="I26" s="41">
        <v>33</v>
      </c>
      <c r="J26" s="41">
        <v>17</v>
      </c>
      <c r="K26" s="41">
        <v>41</v>
      </c>
      <c r="L26" s="41">
        <v>28</v>
      </c>
      <c r="M26" s="41">
        <v>13</v>
      </c>
      <c r="N26" s="41">
        <v>48</v>
      </c>
      <c r="O26" s="41">
        <v>30</v>
      </c>
      <c r="P26" s="41">
        <v>18</v>
      </c>
      <c r="Q26" s="41">
        <f>R26+S26</f>
        <v>0</v>
      </c>
      <c r="R26" s="41">
        <v>0</v>
      </c>
      <c r="S26" s="41">
        <v>0</v>
      </c>
      <c r="T26" s="41">
        <f>U26+V26</f>
        <v>2</v>
      </c>
      <c r="U26" s="41">
        <v>2</v>
      </c>
      <c r="V26" s="41">
        <v>0</v>
      </c>
    </row>
    <row r="27" spans="1:22" s="4" customFormat="1" ht="12" customHeight="1">
      <c r="A27" s="33" t="s">
        <v>32</v>
      </c>
      <c r="B27" s="43">
        <f>C27+D27</f>
        <v>202</v>
      </c>
      <c r="C27" s="43">
        <f t="shared" si="9"/>
        <v>105</v>
      </c>
      <c r="D27" s="43">
        <f t="shared" si="9"/>
        <v>97</v>
      </c>
      <c r="E27" s="41">
        <v>51</v>
      </c>
      <c r="F27" s="41">
        <v>21</v>
      </c>
      <c r="G27" s="41">
        <v>30</v>
      </c>
      <c r="H27" s="41">
        <v>49</v>
      </c>
      <c r="I27" s="41">
        <v>25</v>
      </c>
      <c r="J27" s="41">
        <v>24</v>
      </c>
      <c r="K27" s="41">
        <v>48</v>
      </c>
      <c r="L27" s="41">
        <v>26</v>
      </c>
      <c r="M27" s="41">
        <v>22</v>
      </c>
      <c r="N27" s="41">
        <v>50</v>
      </c>
      <c r="O27" s="41">
        <v>30</v>
      </c>
      <c r="P27" s="41">
        <v>20</v>
      </c>
      <c r="Q27" s="41">
        <f>R27+S27</f>
        <v>0</v>
      </c>
      <c r="R27" s="41">
        <v>0</v>
      </c>
      <c r="S27" s="41">
        <v>0</v>
      </c>
      <c r="T27" s="41">
        <f>U27+V27</f>
        <v>4</v>
      </c>
      <c r="U27" s="41">
        <v>3</v>
      </c>
      <c r="V27" s="41">
        <v>1</v>
      </c>
    </row>
    <row r="28" spans="1:22" s="4" customFormat="1" ht="12" customHeight="1">
      <c r="A28" s="33" t="s">
        <v>125</v>
      </c>
      <c r="B28" s="43">
        <f>C28+D28</f>
        <v>237</v>
      </c>
      <c r="C28" s="43">
        <f t="shared" si="9"/>
        <v>135</v>
      </c>
      <c r="D28" s="43">
        <f t="shared" si="9"/>
        <v>102</v>
      </c>
      <c r="E28" s="41">
        <v>49</v>
      </c>
      <c r="F28" s="41">
        <v>22</v>
      </c>
      <c r="G28" s="41">
        <v>27</v>
      </c>
      <c r="H28" s="41">
        <v>58</v>
      </c>
      <c r="I28" s="41">
        <v>37</v>
      </c>
      <c r="J28" s="41">
        <v>21</v>
      </c>
      <c r="K28" s="41">
        <v>49</v>
      </c>
      <c r="L28" s="41">
        <v>26</v>
      </c>
      <c r="M28" s="41">
        <v>23</v>
      </c>
      <c r="N28" s="41">
        <v>78</v>
      </c>
      <c r="O28" s="41">
        <v>47</v>
      </c>
      <c r="P28" s="41">
        <v>31</v>
      </c>
      <c r="Q28" s="41">
        <f>R28+S28</f>
        <v>0</v>
      </c>
      <c r="R28" s="41">
        <v>0</v>
      </c>
      <c r="S28" s="41">
        <v>0</v>
      </c>
      <c r="T28" s="41">
        <f>U28+V28</f>
        <v>3</v>
      </c>
      <c r="U28" s="41">
        <v>3</v>
      </c>
      <c r="V28" s="41">
        <v>0</v>
      </c>
    </row>
    <row r="29" spans="1:22" s="4" customFormat="1" ht="12" customHeight="1">
      <c r="A29" s="42" t="s">
        <v>123</v>
      </c>
      <c r="B29" s="43">
        <f aca="true" t="shared" si="10" ref="B29:P29">SUM(B24:B28)</f>
        <v>1122</v>
      </c>
      <c r="C29" s="43">
        <f t="shared" si="10"/>
        <v>609</v>
      </c>
      <c r="D29" s="43">
        <f t="shared" si="10"/>
        <v>513</v>
      </c>
      <c r="E29" s="43">
        <f t="shared" si="10"/>
        <v>252</v>
      </c>
      <c r="F29" s="43">
        <f t="shared" si="10"/>
        <v>124</v>
      </c>
      <c r="G29" s="43">
        <f t="shared" si="10"/>
        <v>128</v>
      </c>
      <c r="H29" s="43">
        <f t="shared" si="10"/>
        <v>265</v>
      </c>
      <c r="I29" s="43">
        <f t="shared" si="10"/>
        <v>155</v>
      </c>
      <c r="J29" s="43">
        <f t="shared" si="10"/>
        <v>110</v>
      </c>
      <c r="K29" s="43">
        <f t="shared" si="10"/>
        <v>280</v>
      </c>
      <c r="L29" s="43">
        <f t="shared" si="10"/>
        <v>152</v>
      </c>
      <c r="M29" s="43">
        <f t="shared" si="10"/>
        <v>128</v>
      </c>
      <c r="N29" s="43">
        <f t="shared" si="10"/>
        <v>308</v>
      </c>
      <c r="O29" s="43">
        <f t="shared" si="10"/>
        <v>164</v>
      </c>
      <c r="P29" s="43">
        <f t="shared" si="10"/>
        <v>144</v>
      </c>
      <c r="Q29" s="40">
        <v>0</v>
      </c>
      <c r="R29" s="40">
        <v>0</v>
      </c>
      <c r="S29" s="40">
        <v>0</v>
      </c>
      <c r="T29" s="43">
        <f>SUM(T24:T28)</f>
        <v>17</v>
      </c>
      <c r="U29" s="43">
        <f>SUM(U24:U28)</f>
        <v>14</v>
      </c>
      <c r="V29" s="43">
        <f>SUM(V24:V28)</f>
        <v>3</v>
      </c>
    </row>
    <row r="30" spans="1:22" s="4" customFormat="1" ht="12" customHeight="1">
      <c r="A30" s="37" t="s">
        <v>4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0"/>
      <c r="R30" s="40"/>
      <c r="S30" s="40"/>
      <c r="T30" s="43"/>
      <c r="U30" s="43"/>
      <c r="V30" s="43"/>
    </row>
    <row r="31" spans="1:22" s="4" customFormat="1" ht="12" customHeight="1">
      <c r="A31" s="33" t="s">
        <v>33</v>
      </c>
      <c r="B31" s="43">
        <f aca="true" t="shared" si="11" ref="B31:B36">C31+D31</f>
        <v>181</v>
      </c>
      <c r="C31" s="43">
        <f aca="true" t="shared" si="12" ref="C31:D36">F31+I31+L31+O31+U31</f>
        <v>64</v>
      </c>
      <c r="D31" s="43">
        <f t="shared" si="12"/>
        <v>117</v>
      </c>
      <c r="E31" s="41">
        <v>44</v>
      </c>
      <c r="F31" s="41">
        <v>15</v>
      </c>
      <c r="G31" s="41">
        <v>29</v>
      </c>
      <c r="H31" s="41">
        <v>42</v>
      </c>
      <c r="I31" s="41">
        <v>11</v>
      </c>
      <c r="J31" s="41">
        <v>31</v>
      </c>
      <c r="K31" s="41">
        <v>44</v>
      </c>
      <c r="L31" s="41">
        <v>19</v>
      </c>
      <c r="M31" s="41">
        <v>25</v>
      </c>
      <c r="N31" s="41">
        <v>48</v>
      </c>
      <c r="O31" s="41">
        <v>16</v>
      </c>
      <c r="P31" s="41">
        <v>32</v>
      </c>
      <c r="Q31" s="41">
        <f aca="true" t="shared" si="13" ref="Q31:Q36">R31+S31</f>
        <v>0</v>
      </c>
      <c r="R31" s="41">
        <v>0</v>
      </c>
      <c r="S31" s="41">
        <v>0</v>
      </c>
      <c r="T31" s="41">
        <f aca="true" t="shared" si="14" ref="T31:T36">U31+V31</f>
        <v>3</v>
      </c>
      <c r="U31" s="41">
        <v>3</v>
      </c>
      <c r="V31" s="41">
        <v>0</v>
      </c>
    </row>
    <row r="32" spans="1:22" s="4" customFormat="1" ht="12" customHeight="1">
      <c r="A32" s="33" t="s">
        <v>34</v>
      </c>
      <c r="B32" s="43">
        <f t="shared" si="11"/>
        <v>168</v>
      </c>
      <c r="C32" s="43">
        <f t="shared" si="12"/>
        <v>41</v>
      </c>
      <c r="D32" s="43">
        <f t="shared" si="12"/>
        <v>127</v>
      </c>
      <c r="E32" s="41">
        <v>40</v>
      </c>
      <c r="F32" s="41">
        <v>9</v>
      </c>
      <c r="G32" s="41">
        <v>31</v>
      </c>
      <c r="H32" s="41">
        <v>37</v>
      </c>
      <c r="I32" s="41">
        <v>11</v>
      </c>
      <c r="J32" s="41">
        <v>26</v>
      </c>
      <c r="K32" s="41">
        <v>39</v>
      </c>
      <c r="L32" s="41">
        <v>7</v>
      </c>
      <c r="M32" s="41">
        <v>32</v>
      </c>
      <c r="N32" s="41">
        <v>48</v>
      </c>
      <c r="O32" s="41">
        <v>12</v>
      </c>
      <c r="P32" s="41">
        <v>36</v>
      </c>
      <c r="Q32" s="41">
        <f t="shared" si="13"/>
        <v>0</v>
      </c>
      <c r="R32" s="41">
        <v>0</v>
      </c>
      <c r="S32" s="41">
        <v>0</v>
      </c>
      <c r="T32" s="41">
        <f t="shared" si="14"/>
        <v>4</v>
      </c>
      <c r="U32" s="41">
        <v>2</v>
      </c>
      <c r="V32" s="41">
        <v>2</v>
      </c>
    </row>
    <row r="33" spans="1:22" s="4" customFormat="1" ht="12" customHeight="1">
      <c r="A33" s="33" t="s">
        <v>20</v>
      </c>
      <c r="B33" s="43">
        <f t="shared" si="11"/>
        <v>208</v>
      </c>
      <c r="C33" s="43">
        <f t="shared" si="12"/>
        <v>26</v>
      </c>
      <c r="D33" s="43">
        <f t="shared" si="12"/>
        <v>182</v>
      </c>
      <c r="E33" s="41">
        <v>55</v>
      </c>
      <c r="F33" s="41">
        <v>6</v>
      </c>
      <c r="G33" s="41">
        <v>49</v>
      </c>
      <c r="H33" s="41">
        <v>51</v>
      </c>
      <c r="I33" s="41">
        <v>9</v>
      </c>
      <c r="J33" s="41">
        <v>42</v>
      </c>
      <c r="K33" s="41">
        <v>52</v>
      </c>
      <c r="L33" s="41">
        <v>7</v>
      </c>
      <c r="M33" s="41">
        <v>45</v>
      </c>
      <c r="N33" s="41">
        <v>49</v>
      </c>
      <c r="O33" s="41">
        <v>4</v>
      </c>
      <c r="P33" s="41">
        <v>45</v>
      </c>
      <c r="Q33" s="41">
        <f t="shared" si="13"/>
        <v>0</v>
      </c>
      <c r="R33" s="41">
        <v>0</v>
      </c>
      <c r="S33" s="41">
        <v>0</v>
      </c>
      <c r="T33" s="41">
        <f t="shared" si="14"/>
        <v>1</v>
      </c>
      <c r="U33" s="41">
        <v>0</v>
      </c>
      <c r="V33" s="41">
        <v>1</v>
      </c>
    </row>
    <row r="34" spans="1:22" s="4" customFormat="1" ht="12" customHeight="1">
      <c r="A34" s="33" t="s">
        <v>22</v>
      </c>
      <c r="B34" s="43">
        <f t="shared" si="11"/>
        <v>194</v>
      </c>
      <c r="C34" s="43">
        <f t="shared" si="12"/>
        <v>135</v>
      </c>
      <c r="D34" s="43">
        <f t="shared" si="12"/>
        <v>59</v>
      </c>
      <c r="E34" s="41">
        <v>45</v>
      </c>
      <c r="F34" s="41">
        <v>36</v>
      </c>
      <c r="G34" s="41">
        <v>9</v>
      </c>
      <c r="H34" s="41">
        <v>50</v>
      </c>
      <c r="I34" s="41">
        <v>34</v>
      </c>
      <c r="J34" s="41">
        <v>16</v>
      </c>
      <c r="K34" s="41">
        <v>48</v>
      </c>
      <c r="L34" s="41">
        <v>37</v>
      </c>
      <c r="M34" s="41">
        <v>11</v>
      </c>
      <c r="N34" s="41">
        <v>49</v>
      </c>
      <c r="O34" s="41">
        <v>27</v>
      </c>
      <c r="P34" s="41">
        <v>22</v>
      </c>
      <c r="Q34" s="41">
        <f t="shared" si="13"/>
        <v>0</v>
      </c>
      <c r="R34" s="41">
        <v>0</v>
      </c>
      <c r="S34" s="41">
        <v>0</v>
      </c>
      <c r="T34" s="41">
        <f t="shared" si="14"/>
        <v>2</v>
      </c>
      <c r="U34" s="41">
        <v>1</v>
      </c>
      <c r="V34" s="41">
        <v>1</v>
      </c>
    </row>
    <row r="35" spans="1:22" s="4" customFormat="1" ht="12" customHeight="1">
      <c r="A35" s="33" t="s">
        <v>35</v>
      </c>
      <c r="B35" s="43">
        <f t="shared" si="11"/>
        <v>194</v>
      </c>
      <c r="C35" s="43">
        <f t="shared" si="12"/>
        <v>70</v>
      </c>
      <c r="D35" s="43">
        <f t="shared" si="12"/>
        <v>124</v>
      </c>
      <c r="E35" s="41">
        <v>54</v>
      </c>
      <c r="F35" s="41">
        <v>25</v>
      </c>
      <c r="G35" s="41">
        <v>29</v>
      </c>
      <c r="H35" s="41">
        <v>57</v>
      </c>
      <c r="I35" s="41">
        <v>17</v>
      </c>
      <c r="J35" s="41">
        <v>40</v>
      </c>
      <c r="K35" s="41">
        <v>39</v>
      </c>
      <c r="L35" s="41">
        <v>14</v>
      </c>
      <c r="M35" s="41">
        <v>25</v>
      </c>
      <c r="N35" s="41">
        <v>43</v>
      </c>
      <c r="O35" s="41">
        <v>13</v>
      </c>
      <c r="P35" s="41">
        <v>30</v>
      </c>
      <c r="Q35" s="41">
        <f t="shared" si="13"/>
        <v>0</v>
      </c>
      <c r="R35" s="41">
        <v>0</v>
      </c>
      <c r="S35" s="41">
        <v>0</v>
      </c>
      <c r="T35" s="41">
        <f t="shared" si="14"/>
        <v>1</v>
      </c>
      <c r="U35" s="41">
        <v>1</v>
      </c>
      <c r="V35" s="41">
        <v>0</v>
      </c>
    </row>
    <row r="36" spans="1:22" s="4" customFormat="1" ht="12" customHeight="1">
      <c r="A36" s="33" t="s">
        <v>21</v>
      </c>
      <c r="B36" s="43">
        <f t="shared" si="11"/>
        <v>220</v>
      </c>
      <c r="C36" s="43">
        <f t="shared" si="12"/>
        <v>62</v>
      </c>
      <c r="D36" s="43">
        <f t="shared" si="12"/>
        <v>158</v>
      </c>
      <c r="E36" s="41">
        <v>54</v>
      </c>
      <c r="F36" s="41">
        <v>14</v>
      </c>
      <c r="G36" s="41">
        <v>40</v>
      </c>
      <c r="H36" s="41">
        <v>52</v>
      </c>
      <c r="I36" s="41">
        <v>16</v>
      </c>
      <c r="J36" s="41">
        <v>36</v>
      </c>
      <c r="K36" s="41">
        <v>55</v>
      </c>
      <c r="L36" s="41">
        <v>15</v>
      </c>
      <c r="M36" s="41">
        <v>40</v>
      </c>
      <c r="N36" s="41">
        <v>56</v>
      </c>
      <c r="O36" s="41">
        <v>16</v>
      </c>
      <c r="P36" s="41">
        <v>40</v>
      </c>
      <c r="Q36" s="41">
        <f t="shared" si="13"/>
        <v>0</v>
      </c>
      <c r="R36" s="41">
        <v>0</v>
      </c>
      <c r="S36" s="41">
        <v>0</v>
      </c>
      <c r="T36" s="41">
        <f t="shared" si="14"/>
        <v>3</v>
      </c>
      <c r="U36" s="41">
        <v>1</v>
      </c>
      <c r="V36" s="41">
        <v>2</v>
      </c>
    </row>
    <row r="37" spans="1:22" s="4" customFormat="1" ht="12" customHeight="1">
      <c r="A37" s="42" t="s">
        <v>123</v>
      </c>
      <c r="B37" s="43">
        <f aca="true" t="shared" si="15" ref="B37:P37">SUM(B31:B36)</f>
        <v>1165</v>
      </c>
      <c r="C37" s="43">
        <f t="shared" si="15"/>
        <v>398</v>
      </c>
      <c r="D37" s="43">
        <f t="shared" si="15"/>
        <v>767</v>
      </c>
      <c r="E37" s="43">
        <f t="shared" si="15"/>
        <v>292</v>
      </c>
      <c r="F37" s="43">
        <f t="shared" si="15"/>
        <v>105</v>
      </c>
      <c r="G37" s="43">
        <f t="shared" si="15"/>
        <v>187</v>
      </c>
      <c r="H37" s="43">
        <f t="shared" si="15"/>
        <v>289</v>
      </c>
      <c r="I37" s="43">
        <f t="shared" si="15"/>
        <v>98</v>
      </c>
      <c r="J37" s="43">
        <f t="shared" si="15"/>
        <v>191</v>
      </c>
      <c r="K37" s="43">
        <f t="shared" si="15"/>
        <v>277</v>
      </c>
      <c r="L37" s="43">
        <f t="shared" si="15"/>
        <v>99</v>
      </c>
      <c r="M37" s="43">
        <f t="shared" si="15"/>
        <v>178</v>
      </c>
      <c r="N37" s="43">
        <f t="shared" si="15"/>
        <v>293</v>
      </c>
      <c r="O37" s="43">
        <f t="shared" si="15"/>
        <v>88</v>
      </c>
      <c r="P37" s="43">
        <f t="shared" si="15"/>
        <v>205</v>
      </c>
      <c r="Q37" s="40">
        <v>0</v>
      </c>
      <c r="R37" s="40">
        <v>0</v>
      </c>
      <c r="S37" s="40">
        <v>0</v>
      </c>
      <c r="T37" s="43">
        <f>SUM(T31:T36)</f>
        <v>14</v>
      </c>
      <c r="U37" s="43">
        <f>SUM(U31:U36)</f>
        <v>8</v>
      </c>
      <c r="V37" s="43">
        <f>SUM(V31:V36)</f>
        <v>6</v>
      </c>
    </row>
    <row r="38" spans="1:22" s="4" customFormat="1" ht="12" customHeight="1">
      <c r="A38" s="37" t="s">
        <v>5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0"/>
      <c r="R38" s="40"/>
      <c r="S38" s="40"/>
      <c r="T38" s="43"/>
      <c r="U38" s="43"/>
      <c r="V38" s="43"/>
    </row>
    <row r="39" spans="1:22" s="4" customFormat="1" ht="12" customHeight="1">
      <c r="A39" s="33" t="s">
        <v>36</v>
      </c>
      <c r="B39" s="43">
        <f>C39+D39</f>
        <v>222</v>
      </c>
      <c r="C39" s="43">
        <f aca="true" t="shared" si="16" ref="C39:D43">F39+I39+L39+O39+U39</f>
        <v>76</v>
      </c>
      <c r="D39" s="43">
        <f t="shared" si="16"/>
        <v>146</v>
      </c>
      <c r="E39" s="41">
        <v>51</v>
      </c>
      <c r="F39" s="41">
        <v>16</v>
      </c>
      <c r="G39" s="41">
        <v>35</v>
      </c>
      <c r="H39" s="41">
        <v>54</v>
      </c>
      <c r="I39" s="41">
        <v>24</v>
      </c>
      <c r="J39" s="41">
        <v>30</v>
      </c>
      <c r="K39" s="41">
        <v>54</v>
      </c>
      <c r="L39" s="41">
        <v>20</v>
      </c>
      <c r="M39" s="41">
        <v>34</v>
      </c>
      <c r="N39" s="41">
        <v>59</v>
      </c>
      <c r="O39" s="41">
        <v>13</v>
      </c>
      <c r="P39" s="41">
        <v>46</v>
      </c>
      <c r="Q39" s="41">
        <f>R39+S39</f>
        <v>0</v>
      </c>
      <c r="R39" s="41">
        <v>0</v>
      </c>
      <c r="S39" s="41">
        <v>0</v>
      </c>
      <c r="T39" s="41">
        <v>4</v>
      </c>
      <c r="U39" s="41">
        <v>3</v>
      </c>
      <c r="V39" s="41">
        <v>1</v>
      </c>
    </row>
    <row r="40" spans="1:22" s="4" customFormat="1" ht="12" customHeight="1">
      <c r="A40" s="33" t="s">
        <v>37</v>
      </c>
      <c r="B40" s="43">
        <f>C40+D40</f>
        <v>418</v>
      </c>
      <c r="C40" s="43">
        <f t="shared" si="16"/>
        <v>81</v>
      </c>
      <c r="D40" s="43">
        <f t="shared" si="16"/>
        <v>337</v>
      </c>
      <c r="E40" s="41">
        <v>100</v>
      </c>
      <c r="F40" s="41">
        <v>21</v>
      </c>
      <c r="G40" s="41">
        <v>79</v>
      </c>
      <c r="H40" s="41">
        <v>109</v>
      </c>
      <c r="I40" s="41">
        <v>12</v>
      </c>
      <c r="J40" s="41">
        <v>97</v>
      </c>
      <c r="K40" s="41">
        <v>99</v>
      </c>
      <c r="L40" s="41">
        <v>20</v>
      </c>
      <c r="M40" s="41">
        <v>79</v>
      </c>
      <c r="N40" s="41">
        <v>108</v>
      </c>
      <c r="O40" s="41">
        <v>27</v>
      </c>
      <c r="P40" s="41">
        <v>81</v>
      </c>
      <c r="Q40" s="41">
        <f>R40+S40</f>
        <v>0</v>
      </c>
      <c r="R40" s="41">
        <v>0</v>
      </c>
      <c r="S40" s="41">
        <v>0</v>
      </c>
      <c r="T40" s="41">
        <f>U40+V40</f>
        <v>2</v>
      </c>
      <c r="U40" s="41">
        <v>1</v>
      </c>
      <c r="V40" s="41">
        <v>1</v>
      </c>
    </row>
    <row r="41" spans="1:22" s="4" customFormat="1" ht="12" customHeight="1">
      <c r="A41" s="33" t="s">
        <v>38</v>
      </c>
      <c r="B41" s="43">
        <f>C41+D41</f>
        <v>206</v>
      </c>
      <c r="C41" s="43">
        <f t="shared" si="16"/>
        <v>114</v>
      </c>
      <c r="D41" s="43">
        <f t="shared" si="16"/>
        <v>92</v>
      </c>
      <c r="E41" s="41">
        <v>51</v>
      </c>
      <c r="F41" s="41">
        <v>27</v>
      </c>
      <c r="G41" s="41">
        <v>24</v>
      </c>
      <c r="H41" s="41">
        <v>53</v>
      </c>
      <c r="I41" s="41">
        <v>30</v>
      </c>
      <c r="J41" s="41">
        <v>23</v>
      </c>
      <c r="K41" s="41">
        <v>42</v>
      </c>
      <c r="L41" s="41">
        <v>22</v>
      </c>
      <c r="M41" s="41">
        <v>20</v>
      </c>
      <c r="N41" s="41">
        <v>53</v>
      </c>
      <c r="O41" s="41">
        <v>29</v>
      </c>
      <c r="P41" s="41">
        <v>24</v>
      </c>
      <c r="Q41" s="41">
        <f>R41+S41</f>
        <v>0</v>
      </c>
      <c r="R41" s="41">
        <v>0</v>
      </c>
      <c r="S41" s="41">
        <v>0</v>
      </c>
      <c r="T41" s="41">
        <f>U41+V41</f>
        <v>7</v>
      </c>
      <c r="U41" s="41">
        <v>6</v>
      </c>
      <c r="V41" s="41">
        <v>1</v>
      </c>
    </row>
    <row r="42" spans="1:22" s="4" customFormat="1" ht="12" customHeight="1">
      <c r="A42" s="33" t="s">
        <v>126</v>
      </c>
      <c r="B42" s="43">
        <f>C42+D42</f>
        <v>190</v>
      </c>
      <c r="C42" s="43">
        <f t="shared" si="16"/>
        <v>45</v>
      </c>
      <c r="D42" s="43">
        <f t="shared" si="16"/>
        <v>145</v>
      </c>
      <c r="E42" s="41">
        <v>48</v>
      </c>
      <c r="F42" s="41">
        <v>15</v>
      </c>
      <c r="G42" s="41">
        <v>33</v>
      </c>
      <c r="H42" s="41">
        <v>47</v>
      </c>
      <c r="I42" s="41">
        <v>12</v>
      </c>
      <c r="J42" s="41">
        <v>35</v>
      </c>
      <c r="K42" s="41">
        <v>42</v>
      </c>
      <c r="L42" s="41">
        <v>11</v>
      </c>
      <c r="M42" s="41">
        <v>31</v>
      </c>
      <c r="N42" s="41">
        <v>48</v>
      </c>
      <c r="O42" s="41">
        <v>6</v>
      </c>
      <c r="P42" s="41">
        <v>42</v>
      </c>
      <c r="Q42" s="41">
        <f>R42+S42</f>
        <v>0</v>
      </c>
      <c r="R42" s="41">
        <v>0</v>
      </c>
      <c r="S42" s="41">
        <v>0</v>
      </c>
      <c r="T42" s="41">
        <f>U42+V42</f>
        <v>5</v>
      </c>
      <c r="U42" s="41">
        <v>1</v>
      </c>
      <c r="V42" s="41">
        <v>4</v>
      </c>
    </row>
    <row r="43" spans="1:22" s="4" customFormat="1" ht="12" customHeight="1">
      <c r="A43" s="33" t="s">
        <v>39</v>
      </c>
      <c r="B43" s="43">
        <f>C43+D43</f>
        <v>188</v>
      </c>
      <c r="C43" s="43">
        <f t="shared" si="16"/>
        <v>34</v>
      </c>
      <c r="D43" s="43">
        <f t="shared" si="16"/>
        <v>154</v>
      </c>
      <c r="E43" s="41">
        <v>49</v>
      </c>
      <c r="F43" s="41">
        <v>8</v>
      </c>
      <c r="G43" s="41">
        <v>41</v>
      </c>
      <c r="H43" s="41">
        <v>48</v>
      </c>
      <c r="I43" s="41">
        <v>11</v>
      </c>
      <c r="J43" s="41">
        <v>37</v>
      </c>
      <c r="K43" s="41">
        <v>37</v>
      </c>
      <c r="L43" s="41">
        <v>6</v>
      </c>
      <c r="M43" s="41">
        <v>31</v>
      </c>
      <c r="N43" s="41">
        <v>48</v>
      </c>
      <c r="O43" s="41">
        <v>7</v>
      </c>
      <c r="P43" s="41">
        <v>41</v>
      </c>
      <c r="Q43" s="41">
        <f>R43+S43</f>
        <v>0</v>
      </c>
      <c r="R43" s="41">
        <v>0</v>
      </c>
      <c r="S43" s="41">
        <v>0</v>
      </c>
      <c r="T43" s="41">
        <f>U43+V43</f>
        <v>6</v>
      </c>
      <c r="U43" s="41">
        <v>2</v>
      </c>
      <c r="V43" s="41">
        <v>4</v>
      </c>
    </row>
    <row r="44" spans="1:22" s="4" customFormat="1" ht="12" customHeight="1">
      <c r="A44" s="42" t="s">
        <v>123</v>
      </c>
      <c r="B44" s="43">
        <f aca="true" t="shared" si="17" ref="B44:P44">SUM(B39:B43)</f>
        <v>1224</v>
      </c>
      <c r="C44" s="43">
        <f t="shared" si="17"/>
        <v>350</v>
      </c>
      <c r="D44" s="43">
        <f t="shared" si="17"/>
        <v>874</v>
      </c>
      <c r="E44" s="43">
        <f t="shared" si="17"/>
        <v>299</v>
      </c>
      <c r="F44" s="43">
        <f t="shared" si="17"/>
        <v>87</v>
      </c>
      <c r="G44" s="43">
        <f t="shared" si="17"/>
        <v>212</v>
      </c>
      <c r="H44" s="43">
        <f t="shared" si="17"/>
        <v>311</v>
      </c>
      <c r="I44" s="43">
        <f t="shared" si="17"/>
        <v>89</v>
      </c>
      <c r="J44" s="43">
        <f t="shared" si="17"/>
        <v>222</v>
      </c>
      <c r="K44" s="43">
        <f t="shared" si="17"/>
        <v>274</v>
      </c>
      <c r="L44" s="43">
        <f t="shared" si="17"/>
        <v>79</v>
      </c>
      <c r="M44" s="43">
        <f t="shared" si="17"/>
        <v>195</v>
      </c>
      <c r="N44" s="43">
        <f t="shared" si="17"/>
        <v>316</v>
      </c>
      <c r="O44" s="43">
        <f t="shared" si="17"/>
        <v>82</v>
      </c>
      <c r="P44" s="43">
        <f t="shared" si="17"/>
        <v>234</v>
      </c>
      <c r="Q44" s="40">
        <v>0</v>
      </c>
      <c r="R44" s="40">
        <v>0</v>
      </c>
      <c r="S44" s="40">
        <v>0</v>
      </c>
      <c r="T44" s="43">
        <f>SUM(T39:T43)</f>
        <v>24</v>
      </c>
      <c r="U44" s="43">
        <f>SUM(U39:U43)</f>
        <v>13</v>
      </c>
      <c r="V44" s="43">
        <f>SUM(V39:V43)</f>
        <v>11</v>
      </c>
    </row>
    <row r="45" spans="1:22" s="4" customFormat="1" ht="12" customHeight="1">
      <c r="A45" s="37" t="s">
        <v>9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0"/>
      <c r="R45" s="40"/>
      <c r="S45" s="40"/>
      <c r="T45" s="43"/>
      <c r="U45" s="43"/>
      <c r="V45" s="43"/>
    </row>
    <row r="46" spans="1:22" s="4" customFormat="1" ht="12" customHeight="1">
      <c r="A46" s="42" t="s">
        <v>102</v>
      </c>
      <c r="B46" s="43">
        <v>37</v>
      </c>
      <c r="C46" s="43">
        <v>16</v>
      </c>
      <c r="D46" s="43">
        <v>21</v>
      </c>
      <c r="E46" s="43">
        <v>37</v>
      </c>
      <c r="F46" s="43">
        <v>16</v>
      </c>
      <c r="G46" s="43">
        <v>21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0">
        <v>0</v>
      </c>
      <c r="R46" s="40">
        <v>0</v>
      </c>
      <c r="S46" s="40">
        <v>0</v>
      </c>
      <c r="T46" s="43">
        <v>0</v>
      </c>
      <c r="U46" s="43">
        <v>0</v>
      </c>
      <c r="V46" s="43">
        <v>0</v>
      </c>
    </row>
    <row r="47" spans="1:22" s="4" customFormat="1" ht="12" customHeight="1">
      <c r="A47" s="33" t="s">
        <v>23</v>
      </c>
      <c r="B47" s="43">
        <f>C47+D47</f>
        <v>196</v>
      </c>
      <c r="C47" s="43">
        <f aca="true" t="shared" si="18" ref="C47:D51">F47+I47+L47+O47+U47</f>
        <v>94</v>
      </c>
      <c r="D47" s="43">
        <f t="shared" si="18"/>
        <v>102</v>
      </c>
      <c r="E47" s="41">
        <v>46</v>
      </c>
      <c r="F47" s="41">
        <v>17</v>
      </c>
      <c r="G47" s="41">
        <v>29</v>
      </c>
      <c r="H47" s="41">
        <v>53</v>
      </c>
      <c r="I47" s="41">
        <v>27</v>
      </c>
      <c r="J47" s="41">
        <v>26</v>
      </c>
      <c r="K47" s="41">
        <v>49</v>
      </c>
      <c r="L47" s="41">
        <v>27</v>
      </c>
      <c r="M47" s="41">
        <v>22</v>
      </c>
      <c r="N47" s="41">
        <v>47</v>
      </c>
      <c r="O47" s="41">
        <v>22</v>
      </c>
      <c r="P47" s="41">
        <v>25</v>
      </c>
      <c r="Q47" s="41">
        <f>R47+S47</f>
        <v>0</v>
      </c>
      <c r="R47" s="41">
        <v>0</v>
      </c>
      <c r="S47" s="41">
        <v>0</v>
      </c>
      <c r="T47" s="41">
        <f>U47+V47</f>
        <v>1</v>
      </c>
      <c r="U47" s="41">
        <v>1</v>
      </c>
      <c r="V47" s="41">
        <v>0</v>
      </c>
    </row>
    <row r="48" spans="1:22" s="4" customFormat="1" ht="12" customHeight="1">
      <c r="A48" s="33" t="s">
        <v>40</v>
      </c>
      <c r="B48" s="43">
        <f>C48+D48</f>
        <v>210</v>
      </c>
      <c r="C48" s="43">
        <f t="shared" si="18"/>
        <v>96</v>
      </c>
      <c r="D48" s="43">
        <f t="shared" si="18"/>
        <v>114</v>
      </c>
      <c r="E48" s="41">
        <v>48</v>
      </c>
      <c r="F48" s="41">
        <v>22</v>
      </c>
      <c r="G48" s="41">
        <v>26</v>
      </c>
      <c r="H48" s="41">
        <v>54</v>
      </c>
      <c r="I48" s="41">
        <v>23</v>
      </c>
      <c r="J48" s="41">
        <v>31</v>
      </c>
      <c r="K48" s="41">
        <v>50</v>
      </c>
      <c r="L48" s="41">
        <v>22</v>
      </c>
      <c r="M48" s="41">
        <v>28</v>
      </c>
      <c r="N48" s="41">
        <v>54</v>
      </c>
      <c r="O48" s="41">
        <v>25</v>
      </c>
      <c r="P48" s="41">
        <v>29</v>
      </c>
      <c r="Q48" s="41">
        <f>R48+S48</f>
        <v>0</v>
      </c>
      <c r="R48" s="41">
        <v>0</v>
      </c>
      <c r="S48" s="41">
        <v>0</v>
      </c>
      <c r="T48" s="41">
        <f>U48+V48</f>
        <v>4</v>
      </c>
      <c r="U48" s="41">
        <v>4</v>
      </c>
      <c r="V48" s="41">
        <v>0</v>
      </c>
    </row>
    <row r="49" spans="1:22" s="4" customFormat="1" ht="12" customHeight="1">
      <c r="A49" s="33" t="s">
        <v>24</v>
      </c>
      <c r="B49" s="43">
        <f>C49+D49</f>
        <v>206</v>
      </c>
      <c r="C49" s="43">
        <f t="shared" si="18"/>
        <v>80</v>
      </c>
      <c r="D49" s="43">
        <f t="shared" si="18"/>
        <v>126</v>
      </c>
      <c r="E49" s="41">
        <v>52</v>
      </c>
      <c r="F49" s="41">
        <v>21</v>
      </c>
      <c r="G49" s="41">
        <v>31</v>
      </c>
      <c r="H49" s="41">
        <v>54</v>
      </c>
      <c r="I49" s="41">
        <v>20</v>
      </c>
      <c r="J49" s="41">
        <v>34</v>
      </c>
      <c r="K49" s="41">
        <v>50</v>
      </c>
      <c r="L49" s="41">
        <v>25</v>
      </c>
      <c r="M49" s="41">
        <v>25</v>
      </c>
      <c r="N49" s="41">
        <v>50</v>
      </c>
      <c r="O49" s="41">
        <v>14</v>
      </c>
      <c r="P49" s="41">
        <v>36</v>
      </c>
      <c r="Q49" s="41">
        <f>R49+S49</f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</row>
    <row r="50" spans="1:22" s="4" customFormat="1" ht="12" customHeight="1">
      <c r="A50" s="33" t="s">
        <v>41</v>
      </c>
      <c r="B50" s="43">
        <f>C50+D50</f>
        <v>202</v>
      </c>
      <c r="C50" s="43">
        <f t="shared" si="18"/>
        <v>144</v>
      </c>
      <c r="D50" s="43">
        <f t="shared" si="18"/>
        <v>58</v>
      </c>
      <c r="E50" s="41">
        <v>52</v>
      </c>
      <c r="F50" s="41">
        <v>40</v>
      </c>
      <c r="G50" s="41">
        <v>12</v>
      </c>
      <c r="H50" s="41">
        <v>52</v>
      </c>
      <c r="I50" s="41">
        <v>35</v>
      </c>
      <c r="J50" s="41">
        <v>17</v>
      </c>
      <c r="K50" s="41">
        <v>48</v>
      </c>
      <c r="L50" s="41">
        <v>33</v>
      </c>
      <c r="M50" s="41">
        <v>15</v>
      </c>
      <c r="N50" s="41">
        <v>49</v>
      </c>
      <c r="O50" s="41">
        <v>35</v>
      </c>
      <c r="P50" s="41">
        <v>14</v>
      </c>
      <c r="Q50" s="41">
        <f>R50+S50</f>
        <v>0</v>
      </c>
      <c r="R50" s="41">
        <v>0</v>
      </c>
      <c r="S50" s="41">
        <v>0</v>
      </c>
      <c r="T50" s="41">
        <f>U50+V50</f>
        <v>1</v>
      </c>
      <c r="U50" s="41">
        <v>1</v>
      </c>
      <c r="V50" s="41">
        <v>0</v>
      </c>
    </row>
    <row r="51" spans="1:22" s="4" customFormat="1" ht="12" customHeight="1">
      <c r="A51" s="33" t="s">
        <v>25</v>
      </c>
      <c r="B51" s="43">
        <f>C51+D51</f>
        <v>147</v>
      </c>
      <c r="C51" s="43">
        <f t="shared" si="18"/>
        <v>60</v>
      </c>
      <c r="D51" s="43">
        <f t="shared" si="18"/>
        <v>87</v>
      </c>
      <c r="E51" s="41">
        <v>53</v>
      </c>
      <c r="F51" s="41">
        <v>23</v>
      </c>
      <c r="G51" s="41">
        <v>30</v>
      </c>
      <c r="H51" s="41">
        <v>54</v>
      </c>
      <c r="I51" s="41">
        <v>18</v>
      </c>
      <c r="J51" s="41">
        <v>36</v>
      </c>
      <c r="K51" s="41">
        <v>40</v>
      </c>
      <c r="L51" s="41">
        <v>19</v>
      </c>
      <c r="M51" s="41">
        <v>21</v>
      </c>
      <c r="N51" s="41">
        <f>O51+P51</f>
        <v>0</v>
      </c>
      <c r="O51" s="41">
        <v>0</v>
      </c>
      <c r="P51" s="41">
        <v>0</v>
      </c>
      <c r="Q51" s="41">
        <f>R51+S51</f>
        <v>0</v>
      </c>
      <c r="R51" s="41">
        <v>0</v>
      </c>
      <c r="S51" s="41">
        <v>0</v>
      </c>
      <c r="T51" s="41">
        <f>U51+V51</f>
        <v>0</v>
      </c>
      <c r="U51" s="41">
        <v>0</v>
      </c>
      <c r="V51" s="41">
        <v>0</v>
      </c>
    </row>
    <row r="52" spans="1:22" s="4" customFormat="1" ht="12" customHeight="1">
      <c r="A52" s="42" t="s">
        <v>123</v>
      </c>
      <c r="B52" s="43">
        <f aca="true" t="shared" si="19" ref="B52:G52">SUM(B46:B51)</f>
        <v>998</v>
      </c>
      <c r="C52" s="43">
        <f t="shared" si="19"/>
        <v>490</v>
      </c>
      <c r="D52" s="43">
        <f t="shared" si="19"/>
        <v>508</v>
      </c>
      <c r="E52" s="43">
        <f t="shared" si="19"/>
        <v>288</v>
      </c>
      <c r="F52" s="43">
        <f t="shared" si="19"/>
        <v>139</v>
      </c>
      <c r="G52" s="43">
        <f t="shared" si="19"/>
        <v>149</v>
      </c>
      <c r="H52" s="43">
        <f aca="true" t="shared" si="20" ref="H52:P52">SUM(H47:H51)</f>
        <v>267</v>
      </c>
      <c r="I52" s="43">
        <f t="shared" si="20"/>
        <v>123</v>
      </c>
      <c r="J52" s="43">
        <f t="shared" si="20"/>
        <v>144</v>
      </c>
      <c r="K52" s="43">
        <f t="shared" si="20"/>
        <v>237</v>
      </c>
      <c r="L52" s="43">
        <f t="shared" si="20"/>
        <v>126</v>
      </c>
      <c r="M52" s="43">
        <f t="shared" si="20"/>
        <v>111</v>
      </c>
      <c r="N52" s="43">
        <f t="shared" si="20"/>
        <v>200</v>
      </c>
      <c r="O52" s="43">
        <f t="shared" si="20"/>
        <v>96</v>
      </c>
      <c r="P52" s="43">
        <f t="shared" si="20"/>
        <v>104</v>
      </c>
      <c r="Q52" s="40">
        <v>0</v>
      </c>
      <c r="R52" s="40">
        <v>0</v>
      </c>
      <c r="S52" s="40">
        <v>0</v>
      </c>
      <c r="T52" s="43">
        <f>SUM(T47:T51)</f>
        <v>6</v>
      </c>
      <c r="U52" s="43">
        <f>SUM(U47:U51)</f>
        <v>6</v>
      </c>
      <c r="V52" s="43">
        <f>SUM(V47:V51)</f>
        <v>0</v>
      </c>
    </row>
    <row r="53" spans="1:22" ht="12" customHeight="1">
      <c r="A53" s="42" t="s">
        <v>121</v>
      </c>
      <c r="B53" s="43">
        <f aca="true" t="shared" si="21" ref="B53:V53">B13+B22+B29+B37+B44+B52</f>
        <v>7867</v>
      </c>
      <c r="C53" s="43">
        <f t="shared" si="21"/>
        <v>4090</v>
      </c>
      <c r="D53" s="43">
        <f t="shared" si="21"/>
        <v>3777</v>
      </c>
      <c r="E53" s="43">
        <f t="shared" si="21"/>
        <v>1912</v>
      </c>
      <c r="F53" s="43">
        <f t="shared" si="21"/>
        <v>979</v>
      </c>
      <c r="G53" s="43">
        <f t="shared" si="21"/>
        <v>933</v>
      </c>
      <c r="H53" s="43">
        <f t="shared" si="21"/>
        <v>1948</v>
      </c>
      <c r="I53" s="43">
        <f t="shared" si="21"/>
        <v>988</v>
      </c>
      <c r="J53" s="43">
        <f t="shared" si="21"/>
        <v>960</v>
      </c>
      <c r="K53" s="43">
        <f t="shared" si="21"/>
        <v>1860</v>
      </c>
      <c r="L53" s="43">
        <f t="shared" si="21"/>
        <v>1001</v>
      </c>
      <c r="M53" s="43">
        <f t="shared" si="21"/>
        <v>859</v>
      </c>
      <c r="N53" s="43">
        <f t="shared" si="21"/>
        <v>1965</v>
      </c>
      <c r="O53" s="43">
        <f t="shared" si="21"/>
        <v>984</v>
      </c>
      <c r="P53" s="43">
        <f t="shared" si="21"/>
        <v>981</v>
      </c>
      <c r="Q53" s="43">
        <f t="shared" si="21"/>
        <v>50</v>
      </c>
      <c r="R53" s="43">
        <f t="shared" si="21"/>
        <v>32</v>
      </c>
      <c r="S53" s="43">
        <f t="shared" si="21"/>
        <v>18</v>
      </c>
      <c r="T53" s="43">
        <f t="shared" si="21"/>
        <v>132</v>
      </c>
      <c r="U53" s="43">
        <f t="shared" si="21"/>
        <v>106</v>
      </c>
      <c r="V53" s="43">
        <f t="shared" si="21"/>
        <v>26</v>
      </c>
    </row>
    <row r="54" spans="1:22" ht="17.25" thickBot="1">
      <c r="A54" s="44"/>
      <c r="B54" s="45"/>
      <c r="C54" s="45"/>
      <c r="D54" s="45"/>
      <c r="E54" s="46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</row>
    <row r="55" spans="1:22" ht="15.75" customHeight="1" thickBot="1">
      <c r="A55" s="53" t="str">
        <f>'總合計表'!B3</f>
        <v>991註冊人數統計</v>
      </c>
      <c r="B55" s="55" t="str">
        <f>'總合計表'!C3</f>
        <v>合計</v>
      </c>
      <c r="C55" s="53" t="str">
        <f>'總合計表'!D3</f>
        <v>男</v>
      </c>
      <c r="D55" s="55" t="str">
        <f>'總合計表'!E3</f>
        <v>女</v>
      </c>
      <c r="E55" s="47"/>
      <c r="F55" s="61" t="str">
        <f>'總合計表'!B11</f>
        <v>991註冊人數</v>
      </c>
      <c r="G55" s="62"/>
      <c r="H55" s="63"/>
      <c r="I55" s="61" t="s">
        <v>127</v>
      </c>
      <c r="J55" s="62"/>
      <c r="K55" s="63"/>
      <c r="L55" s="61" t="s">
        <v>128</v>
      </c>
      <c r="M55" s="62"/>
      <c r="N55" s="63"/>
      <c r="O55" s="61" t="s">
        <v>129</v>
      </c>
      <c r="P55" s="62"/>
      <c r="Q55" s="63"/>
      <c r="R55" s="61" t="s">
        <v>130</v>
      </c>
      <c r="S55" s="62"/>
      <c r="T55" s="63"/>
      <c r="U55" s="45"/>
      <c r="V55" s="45"/>
    </row>
    <row r="56" spans="1:22" ht="15.75" customHeight="1" thickBot="1">
      <c r="A56" s="54"/>
      <c r="B56" s="56"/>
      <c r="C56" s="54"/>
      <c r="D56" s="56"/>
      <c r="E56" s="47"/>
      <c r="F56" s="61"/>
      <c r="G56" s="62"/>
      <c r="H56" s="63"/>
      <c r="I56" s="48" t="s">
        <v>1</v>
      </c>
      <c r="J56" s="48" t="s">
        <v>2</v>
      </c>
      <c r="K56" s="48" t="s">
        <v>3</v>
      </c>
      <c r="L56" s="48" t="s">
        <v>1</v>
      </c>
      <c r="M56" s="48" t="s">
        <v>2</v>
      </c>
      <c r="N56" s="48" t="s">
        <v>3</v>
      </c>
      <c r="O56" s="48" t="s">
        <v>1</v>
      </c>
      <c r="P56" s="48" t="s">
        <v>2</v>
      </c>
      <c r="Q56" s="48" t="s">
        <v>3</v>
      </c>
      <c r="R56" s="48" t="s">
        <v>1</v>
      </c>
      <c r="S56" s="48" t="s">
        <v>2</v>
      </c>
      <c r="T56" s="48" t="s">
        <v>3</v>
      </c>
      <c r="U56" s="49"/>
      <c r="V56" s="49"/>
    </row>
    <row r="57" spans="1:22" ht="15.75" customHeight="1" thickBot="1">
      <c r="A57" s="50" t="str">
        <f>'總合計表'!B5</f>
        <v>學士班</v>
      </c>
      <c r="B57" s="51">
        <f>'總合計表'!C5</f>
        <v>7867</v>
      </c>
      <c r="C57" s="52">
        <f>'總合計表'!D5</f>
        <v>4090</v>
      </c>
      <c r="D57" s="51">
        <f>'總合計表'!E5</f>
        <v>3777</v>
      </c>
      <c r="E57" s="47"/>
      <c r="F57" s="65" t="s">
        <v>6</v>
      </c>
      <c r="G57" s="66"/>
      <c r="H57" s="67"/>
      <c r="I57" s="51">
        <f>'總合計表'!E13</f>
        <v>2038</v>
      </c>
      <c r="J57" s="51">
        <f>'總合計表'!F13</f>
        <v>1062</v>
      </c>
      <c r="K57" s="51">
        <f>'總合計表'!G13</f>
        <v>976</v>
      </c>
      <c r="L57" s="51">
        <f>'總合計表'!H13</f>
        <v>1704</v>
      </c>
      <c r="M57" s="51">
        <f>'總合計表'!I13</f>
        <v>887</v>
      </c>
      <c r="N57" s="51">
        <f>'總合計表'!J13</f>
        <v>817</v>
      </c>
      <c r="O57" s="51">
        <f>'總合計表'!K13</f>
        <v>291</v>
      </c>
      <c r="P57" s="51">
        <f>'總合計表'!L13</f>
        <v>151</v>
      </c>
      <c r="Q57" s="51">
        <f>'總合計表'!M13</f>
        <v>140</v>
      </c>
      <c r="R57" s="51">
        <f>'總合計表'!N13</f>
        <v>43</v>
      </c>
      <c r="S57" s="51">
        <f>'總合計表'!O13</f>
        <v>24</v>
      </c>
      <c r="T57" s="51">
        <f>'總合計表'!P13</f>
        <v>19</v>
      </c>
      <c r="U57" s="45"/>
      <c r="V57" s="45"/>
    </row>
    <row r="58" spans="1:22" ht="15.75" customHeight="1" thickBot="1">
      <c r="A58" s="50" t="s">
        <v>135</v>
      </c>
      <c r="B58" s="51">
        <f>'總合計表'!C6</f>
        <v>1816</v>
      </c>
      <c r="C58" s="52">
        <f>'總合計表'!D6</f>
        <v>880</v>
      </c>
      <c r="D58" s="51">
        <f>'總合計表'!E6</f>
        <v>936</v>
      </c>
      <c r="E58" s="47"/>
      <c r="F58" s="65" t="s">
        <v>8</v>
      </c>
      <c r="G58" s="66"/>
      <c r="H58" s="67"/>
      <c r="I58" s="51">
        <f>'總合計表'!E14</f>
        <v>1920</v>
      </c>
      <c r="J58" s="51">
        <f>'總合計表'!F14</f>
        <v>1576</v>
      </c>
      <c r="K58" s="51">
        <f>'總合計表'!G14</f>
        <v>344</v>
      </c>
      <c r="L58" s="51">
        <f>'總合計表'!H14</f>
        <v>1654</v>
      </c>
      <c r="M58" s="51">
        <f>'總合計表'!I14</f>
        <v>1356</v>
      </c>
      <c r="N58" s="51">
        <f>'總合計表'!J14</f>
        <v>298</v>
      </c>
      <c r="O58" s="51">
        <f>'總合計表'!K14</f>
        <v>248</v>
      </c>
      <c r="P58" s="51">
        <f>'總合計表'!L14</f>
        <v>205</v>
      </c>
      <c r="Q58" s="51">
        <f>'總合計表'!M14</f>
        <v>43</v>
      </c>
      <c r="R58" s="51">
        <f>'總合計表'!N14</f>
        <v>18</v>
      </c>
      <c r="S58" s="51">
        <f>'總合計表'!O14</f>
        <v>15</v>
      </c>
      <c r="T58" s="51">
        <f>'總合計表'!P14</f>
        <v>3</v>
      </c>
      <c r="U58" s="45"/>
      <c r="V58" s="45"/>
    </row>
    <row r="59" spans="1:22" ht="15.75" customHeight="1" thickBot="1">
      <c r="A59" s="50" t="s">
        <v>91</v>
      </c>
      <c r="B59" s="51">
        <f>'總合計表'!C7</f>
        <v>190</v>
      </c>
      <c r="C59" s="52">
        <f>'總合計表'!D7</f>
        <v>111</v>
      </c>
      <c r="D59" s="51">
        <f>'總合計表'!E7</f>
        <v>79</v>
      </c>
      <c r="E59" s="47"/>
      <c r="F59" s="65" t="s">
        <v>7</v>
      </c>
      <c r="G59" s="66"/>
      <c r="H59" s="67"/>
      <c r="I59" s="51">
        <f>'總合計表'!E15</f>
        <v>1353</v>
      </c>
      <c r="J59" s="51">
        <f>'總合計表'!F15</f>
        <v>729</v>
      </c>
      <c r="K59" s="51">
        <f>'總合計表'!G15</f>
        <v>624</v>
      </c>
      <c r="L59" s="51">
        <f>'總合計表'!H15</f>
        <v>1122</v>
      </c>
      <c r="M59" s="51">
        <f>'總合計表'!I15</f>
        <v>609</v>
      </c>
      <c r="N59" s="51">
        <f>'總合計表'!J15</f>
        <v>513</v>
      </c>
      <c r="O59" s="51">
        <f>'總合計表'!K15</f>
        <v>214</v>
      </c>
      <c r="P59" s="51">
        <f>'總合計表'!L15</f>
        <v>114</v>
      </c>
      <c r="Q59" s="51">
        <f>'總合計表'!M15</f>
        <v>100</v>
      </c>
      <c r="R59" s="51">
        <f>'總合計表'!N15</f>
        <v>17</v>
      </c>
      <c r="S59" s="51">
        <f>'總合計表'!O15</f>
        <v>6</v>
      </c>
      <c r="T59" s="51">
        <f>'總合計表'!P15</f>
        <v>11</v>
      </c>
      <c r="U59" s="45"/>
      <c r="V59" s="45"/>
    </row>
    <row r="60" spans="1:22" ht="15.75" customHeight="1" thickBot="1">
      <c r="A60" s="50" t="s">
        <v>131</v>
      </c>
      <c r="B60" s="51">
        <f>'總合計表'!C8</f>
        <v>9873</v>
      </c>
      <c r="C60" s="52">
        <f>'總合計表'!D8</f>
        <v>5081</v>
      </c>
      <c r="D60" s="51">
        <f>'總合計表'!E8</f>
        <v>4792</v>
      </c>
      <c r="E60" s="47"/>
      <c r="F60" s="65" t="s">
        <v>4</v>
      </c>
      <c r="G60" s="66"/>
      <c r="H60" s="67"/>
      <c r="I60" s="51">
        <f>'總合計表'!E16</f>
        <v>1788</v>
      </c>
      <c r="J60" s="51">
        <f>'總合計表'!F16</f>
        <v>631</v>
      </c>
      <c r="K60" s="51">
        <f>'總合計表'!G16</f>
        <v>1157</v>
      </c>
      <c r="L60" s="51">
        <f>'總合計表'!H16</f>
        <v>1165</v>
      </c>
      <c r="M60" s="51">
        <f>'總合計表'!I16</f>
        <v>398</v>
      </c>
      <c r="N60" s="51">
        <f>'總合計表'!J16</f>
        <v>767</v>
      </c>
      <c r="O60" s="51">
        <f>'總合計表'!K16</f>
        <v>555</v>
      </c>
      <c r="P60" s="51">
        <f>'總合計表'!L16</f>
        <v>197</v>
      </c>
      <c r="Q60" s="51">
        <f>'總合計表'!M16</f>
        <v>358</v>
      </c>
      <c r="R60" s="51">
        <f>'總合計表'!N16</f>
        <v>68</v>
      </c>
      <c r="S60" s="51">
        <f>'總合計表'!O16</f>
        <v>36</v>
      </c>
      <c r="T60" s="51">
        <f>'總合計表'!P16</f>
        <v>32</v>
      </c>
      <c r="U60" s="45"/>
      <c r="V60" s="45"/>
    </row>
    <row r="61" spans="1:22" ht="15.75" customHeight="1" thickBot="1">
      <c r="A61" s="44"/>
      <c r="B61" s="44"/>
      <c r="C61" s="44"/>
      <c r="D61" s="44"/>
      <c r="E61" s="47"/>
      <c r="F61" s="68" t="s">
        <v>5</v>
      </c>
      <c r="G61" s="69"/>
      <c r="H61" s="70"/>
      <c r="I61" s="51">
        <f>'總合計表'!E17</f>
        <v>1449</v>
      </c>
      <c r="J61" s="51">
        <f>'總合計表'!F17</f>
        <v>428</v>
      </c>
      <c r="K61" s="51">
        <f>'總合計表'!G17</f>
        <v>1021</v>
      </c>
      <c r="L61" s="51">
        <f>'總合計表'!H17</f>
        <v>1224</v>
      </c>
      <c r="M61" s="51">
        <f>'總合計表'!I17</f>
        <v>350</v>
      </c>
      <c r="N61" s="51">
        <f>'總合計表'!J17</f>
        <v>874</v>
      </c>
      <c r="O61" s="51">
        <f>'總合計表'!K17</f>
        <v>225</v>
      </c>
      <c r="P61" s="51">
        <f>'總合計表'!L17</f>
        <v>78</v>
      </c>
      <c r="Q61" s="51">
        <f>'總合計表'!M17</f>
        <v>147</v>
      </c>
      <c r="R61" s="51">
        <f>'總合計表'!N17</f>
        <v>0</v>
      </c>
      <c r="S61" s="51">
        <f>'總合計表'!O17</f>
        <v>0</v>
      </c>
      <c r="T61" s="51">
        <f>'總合計表'!P17</f>
        <v>0</v>
      </c>
      <c r="U61" s="45"/>
      <c r="V61" s="45"/>
    </row>
    <row r="62" spans="1:22" ht="15.75" customHeight="1" thickBot="1">
      <c r="A62" s="44"/>
      <c r="B62" s="44"/>
      <c r="C62" s="44"/>
      <c r="D62" s="44"/>
      <c r="E62" s="47"/>
      <c r="F62" s="65" t="s">
        <v>9</v>
      </c>
      <c r="G62" s="66"/>
      <c r="H62" s="67"/>
      <c r="I62" s="51">
        <f>'總合計表'!E18</f>
        <v>1318</v>
      </c>
      <c r="J62" s="51">
        <f>'總合計表'!F18</f>
        <v>651</v>
      </c>
      <c r="K62" s="51">
        <f>'總合計表'!G18</f>
        <v>667</v>
      </c>
      <c r="L62" s="51">
        <f>'總合計表'!H18</f>
        <v>998</v>
      </c>
      <c r="M62" s="51">
        <f>'總合計表'!I18</f>
        <v>490</v>
      </c>
      <c r="N62" s="51">
        <f>'總合計表'!J18</f>
        <v>508</v>
      </c>
      <c r="O62" s="51">
        <f>'總合計表'!K18</f>
        <v>276</v>
      </c>
      <c r="P62" s="51">
        <f>'總合計表'!L18</f>
        <v>131</v>
      </c>
      <c r="Q62" s="51">
        <f>'總合計表'!M18</f>
        <v>145</v>
      </c>
      <c r="R62" s="51">
        <f>'總合計表'!N18</f>
        <v>44</v>
      </c>
      <c r="S62" s="51">
        <f>'總合計表'!O18</f>
        <v>30</v>
      </c>
      <c r="T62" s="51">
        <f>'總合計表'!P18</f>
        <v>14</v>
      </c>
      <c r="U62" s="45"/>
      <c r="V62" s="45"/>
    </row>
    <row r="63" spans="1:22" ht="15.75" customHeight="1" thickBot="1">
      <c r="A63" s="44"/>
      <c r="B63" s="44"/>
      <c r="C63" s="44"/>
      <c r="D63" s="44"/>
      <c r="E63" s="47"/>
      <c r="F63" s="65" t="s">
        <v>89</v>
      </c>
      <c r="G63" s="66"/>
      <c r="H63" s="67"/>
      <c r="I63" s="51">
        <f>'總合計表'!E19</f>
        <v>7</v>
      </c>
      <c r="J63" s="51">
        <f>'總合計表'!F19</f>
        <v>4</v>
      </c>
      <c r="K63" s="51">
        <f>'總合計表'!G19</f>
        <v>3</v>
      </c>
      <c r="L63" s="51">
        <f>'總合計表'!H19</f>
        <v>0</v>
      </c>
      <c r="M63" s="51">
        <f>'總合計表'!I19</f>
        <v>0</v>
      </c>
      <c r="N63" s="51">
        <f>'總合計表'!J19</f>
        <v>0</v>
      </c>
      <c r="O63" s="51">
        <f>'總合計表'!K19</f>
        <v>7</v>
      </c>
      <c r="P63" s="51">
        <f>'總合計表'!L19</f>
        <v>4</v>
      </c>
      <c r="Q63" s="51">
        <f>'總合計表'!M19</f>
        <v>3</v>
      </c>
      <c r="R63" s="51">
        <f>'總合計表'!N19</f>
        <v>0</v>
      </c>
      <c r="S63" s="51">
        <f>'總合計表'!O19</f>
        <v>0</v>
      </c>
      <c r="T63" s="51">
        <f>'總合計表'!P19</f>
        <v>0</v>
      </c>
      <c r="U63" s="45"/>
      <c r="V63" s="45"/>
    </row>
    <row r="64" spans="1:22" ht="15.75" customHeight="1" thickBot="1">
      <c r="A64" s="44"/>
      <c r="B64" s="44"/>
      <c r="C64" s="44"/>
      <c r="D64" s="44"/>
      <c r="E64" s="47"/>
      <c r="F64" s="65" t="s">
        <v>121</v>
      </c>
      <c r="G64" s="66"/>
      <c r="H64" s="67"/>
      <c r="I64" s="51">
        <f>'總合計表'!E20</f>
        <v>9873</v>
      </c>
      <c r="J64" s="51">
        <f>'總合計表'!F20</f>
        <v>5081</v>
      </c>
      <c r="K64" s="51">
        <f>'總合計表'!G20</f>
        <v>4792</v>
      </c>
      <c r="L64" s="51">
        <f>'總合計表'!H20</f>
        <v>7867</v>
      </c>
      <c r="M64" s="51">
        <f>'總合計表'!I20</f>
        <v>4090</v>
      </c>
      <c r="N64" s="51">
        <f>'總合計表'!J20</f>
        <v>3777</v>
      </c>
      <c r="O64" s="51">
        <f>'總合計表'!K20</f>
        <v>1816</v>
      </c>
      <c r="P64" s="51">
        <f>'總合計表'!L20</f>
        <v>880</v>
      </c>
      <c r="Q64" s="51">
        <f>'總合計表'!M20</f>
        <v>936</v>
      </c>
      <c r="R64" s="51">
        <f>'總合計表'!N20</f>
        <v>190</v>
      </c>
      <c r="S64" s="51">
        <f>'總合計表'!O20</f>
        <v>111</v>
      </c>
      <c r="T64" s="51">
        <f>'總合計表'!P20</f>
        <v>79</v>
      </c>
      <c r="U64" s="45"/>
      <c r="V64" s="45"/>
    </row>
    <row r="65" spans="1:22" ht="16.5">
      <c r="A65" s="44"/>
      <c r="B65" s="45"/>
      <c r="C65" s="45"/>
      <c r="D65" s="45"/>
      <c r="E65" s="46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</row>
  </sheetData>
  <mergeCells count="27">
    <mergeCell ref="I55:K55"/>
    <mergeCell ref="F57:H57"/>
    <mergeCell ref="F58:H58"/>
    <mergeCell ref="F59:H59"/>
    <mergeCell ref="F64:H64"/>
    <mergeCell ref="F60:H60"/>
    <mergeCell ref="F61:H61"/>
    <mergeCell ref="F62:H62"/>
    <mergeCell ref="F63:H63"/>
    <mergeCell ref="Q1:V1"/>
    <mergeCell ref="A1:P1"/>
    <mergeCell ref="L55:N55"/>
    <mergeCell ref="O55:Q55"/>
    <mergeCell ref="R55:T55"/>
    <mergeCell ref="T2:V2"/>
    <mergeCell ref="Q2:S2"/>
    <mergeCell ref="A2:A3"/>
    <mergeCell ref="B2:D2"/>
    <mergeCell ref="F55:H56"/>
    <mergeCell ref="E2:G2"/>
    <mergeCell ref="H2:J2"/>
    <mergeCell ref="K2:M2"/>
    <mergeCell ref="N2:P2"/>
    <mergeCell ref="A55:A56"/>
    <mergeCell ref="B55:B56"/>
    <mergeCell ref="C55:C56"/>
    <mergeCell ref="D55:D56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V68"/>
  <sheetViews>
    <sheetView workbookViewId="0" topLeftCell="A1">
      <selection activeCell="A25" sqref="A25"/>
    </sheetView>
  </sheetViews>
  <sheetFormatPr defaultColWidth="9.00390625" defaultRowHeight="16.5"/>
  <cols>
    <col min="1" max="1" width="6.625" style="1" customWidth="1"/>
    <col min="2" max="2" width="16.125" style="8" customWidth="1"/>
    <col min="3" max="5" width="4.125" style="3" customWidth="1"/>
    <col min="6" max="6" width="4.125" style="5" customWidth="1"/>
    <col min="7" max="17" width="4.125" style="3" customWidth="1"/>
    <col min="18" max="20" width="4.125" style="1" customWidth="1"/>
    <col min="21" max="21" width="4.625" style="1" customWidth="1"/>
    <col min="22" max="16384" width="9.00390625" style="1" customWidth="1"/>
  </cols>
  <sheetData>
    <row r="1" spans="2:17" ht="24.75" customHeight="1">
      <c r="B1" s="72" t="s">
        <v>103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1" t="s">
        <v>104</v>
      </c>
      <c r="O1" s="71"/>
      <c r="P1" s="71"/>
      <c r="Q1" s="71"/>
    </row>
    <row r="2" spans="2:17" ht="15" customHeight="1">
      <c r="B2" s="74" t="s">
        <v>0</v>
      </c>
      <c r="C2" s="73" t="s">
        <v>101</v>
      </c>
      <c r="D2" s="73"/>
      <c r="E2" s="73"/>
      <c r="F2" s="73" t="s">
        <v>42</v>
      </c>
      <c r="G2" s="73"/>
      <c r="H2" s="73"/>
      <c r="I2" s="73" t="s">
        <v>43</v>
      </c>
      <c r="J2" s="73"/>
      <c r="K2" s="73"/>
      <c r="L2" s="73" t="s">
        <v>44</v>
      </c>
      <c r="M2" s="73"/>
      <c r="N2" s="73"/>
      <c r="O2" s="73" t="s">
        <v>45</v>
      </c>
      <c r="P2" s="73"/>
      <c r="Q2" s="73"/>
    </row>
    <row r="3" spans="2:17" ht="15" customHeight="1">
      <c r="B3" s="74"/>
      <c r="C3" s="2" t="s">
        <v>47</v>
      </c>
      <c r="D3" s="2" t="s">
        <v>2</v>
      </c>
      <c r="E3" s="2" t="s">
        <v>3</v>
      </c>
      <c r="F3" s="2" t="s">
        <v>1</v>
      </c>
      <c r="G3" s="2" t="s">
        <v>2</v>
      </c>
      <c r="H3" s="2" t="s">
        <v>3</v>
      </c>
      <c r="I3" s="2" t="s">
        <v>1</v>
      </c>
      <c r="J3" s="2" t="s">
        <v>2</v>
      </c>
      <c r="K3" s="2" t="s">
        <v>3</v>
      </c>
      <c r="L3" s="2" t="s">
        <v>1</v>
      </c>
      <c r="M3" s="2" t="s">
        <v>2</v>
      </c>
      <c r="N3" s="2" t="s">
        <v>3</v>
      </c>
      <c r="O3" s="2" t="s">
        <v>1</v>
      </c>
      <c r="P3" s="2" t="s">
        <v>2</v>
      </c>
      <c r="Q3" s="2" t="s">
        <v>3</v>
      </c>
    </row>
    <row r="4" spans="2:17" ht="10.5" customHeight="1">
      <c r="B4" s="24" t="s">
        <v>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ht="10.5" customHeight="1">
      <c r="B5" s="32" t="s">
        <v>51</v>
      </c>
      <c r="C5" s="7">
        <f aca="true" t="shared" si="0" ref="C5:C55">D5+E5</f>
        <v>43</v>
      </c>
      <c r="D5" s="7">
        <v>21</v>
      </c>
      <c r="E5" s="7">
        <v>22</v>
      </c>
      <c r="F5" s="32">
        <f aca="true" t="shared" si="1" ref="F5:F12">G5+H5</f>
        <v>15</v>
      </c>
      <c r="G5" s="32">
        <v>7</v>
      </c>
      <c r="H5" s="32">
        <v>8</v>
      </c>
      <c r="I5" s="32">
        <f aca="true" t="shared" si="2" ref="I5:I12">J5+K5</f>
        <v>12</v>
      </c>
      <c r="J5" s="32">
        <v>5</v>
      </c>
      <c r="K5" s="32">
        <v>7</v>
      </c>
      <c r="L5" s="32">
        <f aca="true" t="shared" si="3" ref="L5:L12">M5+N5</f>
        <v>12</v>
      </c>
      <c r="M5" s="32">
        <v>6</v>
      </c>
      <c r="N5" s="32">
        <v>6</v>
      </c>
      <c r="O5" s="32">
        <f aca="true" t="shared" si="4" ref="O5:O12">P5+Q5</f>
        <v>4</v>
      </c>
      <c r="P5" s="32">
        <v>3</v>
      </c>
      <c r="Q5" s="32">
        <v>1</v>
      </c>
    </row>
    <row r="6" spans="2:17" ht="10.5" customHeight="1">
      <c r="B6" s="32" t="s">
        <v>56</v>
      </c>
      <c r="C6" s="7">
        <f t="shared" si="0"/>
        <v>51</v>
      </c>
      <c r="D6" s="7">
        <f aca="true" t="shared" si="5" ref="D6:E55">G6+J6+M6+P6</f>
        <v>17</v>
      </c>
      <c r="E6" s="7">
        <f t="shared" si="5"/>
        <v>34</v>
      </c>
      <c r="F6" s="32">
        <f t="shared" si="1"/>
        <v>16</v>
      </c>
      <c r="G6" s="32">
        <v>5</v>
      </c>
      <c r="H6" s="32">
        <v>11</v>
      </c>
      <c r="I6" s="32">
        <f t="shared" si="2"/>
        <v>15</v>
      </c>
      <c r="J6" s="32">
        <v>4</v>
      </c>
      <c r="K6" s="32">
        <v>11</v>
      </c>
      <c r="L6" s="32">
        <f t="shared" si="3"/>
        <v>14</v>
      </c>
      <c r="M6" s="32">
        <v>4</v>
      </c>
      <c r="N6" s="32">
        <v>10</v>
      </c>
      <c r="O6" s="32">
        <f t="shared" si="4"/>
        <v>6</v>
      </c>
      <c r="P6" s="32">
        <v>4</v>
      </c>
      <c r="Q6" s="32">
        <v>2</v>
      </c>
    </row>
    <row r="7" spans="2:17" ht="10.5" customHeight="1">
      <c r="B7" s="32" t="s">
        <v>57</v>
      </c>
      <c r="C7" s="7">
        <f t="shared" si="0"/>
        <v>44</v>
      </c>
      <c r="D7" s="7">
        <f t="shared" si="5"/>
        <v>30</v>
      </c>
      <c r="E7" s="7">
        <f t="shared" si="5"/>
        <v>14</v>
      </c>
      <c r="F7" s="32">
        <f t="shared" si="1"/>
        <v>20</v>
      </c>
      <c r="G7" s="32">
        <v>11</v>
      </c>
      <c r="H7" s="32">
        <v>9</v>
      </c>
      <c r="I7" s="32">
        <f t="shared" si="2"/>
        <v>19</v>
      </c>
      <c r="J7" s="32">
        <v>14</v>
      </c>
      <c r="K7" s="32">
        <v>5</v>
      </c>
      <c r="L7" s="32">
        <f t="shared" si="3"/>
        <v>3</v>
      </c>
      <c r="M7" s="32">
        <v>3</v>
      </c>
      <c r="N7" s="32">
        <v>0</v>
      </c>
      <c r="O7" s="32">
        <f t="shared" si="4"/>
        <v>2</v>
      </c>
      <c r="P7" s="32">
        <v>2</v>
      </c>
      <c r="Q7" s="32">
        <v>0</v>
      </c>
    </row>
    <row r="8" spans="2:17" ht="10.5" customHeight="1">
      <c r="B8" s="32" t="s">
        <v>52</v>
      </c>
      <c r="C8" s="7">
        <f t="shared" si="0"/>
        <v>36</v>
      </c>
      <c r="D8" s="7">
        <f t="shared" si="5"/>
        <v>19</v>
      </c>
      <c r="E8" s="7">
        <f t="shared" si="5"/>
        <v>17</v>
      </c>
      <c r="F8" s="32">
        <f t="shared" si="1"/>
        <v>12</v>
      </c>
      <c r="G8" s="32">
        <v>5</v>
      </c>
      <c r="H8" s="32">
        <v>7</v>
      </c>
      <c r="I8" s="32">
        <f t="shared" si="2"/>
        <v>12</v>
      </c>
      <c r="J8" s="32">
        <v>8</v>
      </c>
      <c r="K8" s="32">
        <v>4</v>
      </c>
      <c r="L8" s="32">
        <f t="shared" si="3"/>
        <v>10</v>
      </c>
      <c r="M8" s="32">
        <v>4</v>
      </c>
      <c r="N8" s="32">
        <v>6</v>
      </c>
      <c r="O8" s="32">
        <f t="shared" si="4"/>
        <v>2</v>
      </c>
      <c r="P8" s="32">
        <v>2</v>
      </c>
      <c r="Q8" s="32">
        <v>0</v>
      </c>
    </row>
    <row r="9" spans="2:17" ht="10.5" customHeight="1">
      <c r="B9" s="32" t="s">
        <v>53</v>
      </c>
      <c r="C9" s="7">
        <f t="shared" si="0"/>
        <v>30</v>
      </c>
      <c r="D9" s="7">
        <f t="shared" si="5"/>
        <v>15</v>
      </c>
      <c r="E9" s="7">
        <f t="shared" si="5"/>
        <v>15</v>
      </c>
      <c r="F9" s="32">
        <f t="shared" si="1"/>
        <v>13</v>
      </c>
      <c r="G9" s="32">
        <v>4</v>
      </c>
      <c r="H9" s="32">
        <v>9</v>
      </c>
      <c r="I9" s="32">
        <f t="shared" si="2"/>
        <v>14</v>
      </c>
      <c r="J9" s="32">
        <v>8</v>
      </c>
      <c r="K9" s="32">
        <v>6</v>
      </c>
      <c r="L9" s="32">
        <f t="shared" si="3"/>
        <v>2</v>
      </c>
      <c r="M9" s="32">
        <v>2</v>
      </c>
      <c r="N9" s="32">
        <v>0</v>
      </c>
      <c r="O9" s="32">
        <f t="shared" si="4"/>
        <v>1</v>
      </c>
      <c r="P9" s="32">
        <v>1</v>
      </c>
      <c r="Q9" s="32">
        <v>0</v>
      </c>
    </row>
    <row r="10" spans="2:17" ht="10.5" customHeight="1">
      <c r="B10" s="32" t="s">
        <v>54</v>
      </c>
      <c r="C10" s="7">
        <f t="shared" si="0"/>
        <v>38</v>
      </c>
      <c r="D10" s="7">
        <f t="shared" si="5"/>
        <v>20</v>
      </c>
      <c r="E10" s="7">
        <f t="shared" si="5"/>
        <v>18</v>
      </c>
      <c r="F10" s="32">
        <f t="shared" si="1"/>
        <v>23</v>
      </c>
      <c r="G10" s="32">
        <v>11</v>
      </c>
      <c r="H10" s="32">
        <v>12</v>
      </c>
      <c r="I10" s="32">
        <f t="shared" si="2"/>
        <v>15</v>
      </c>
      <c r="J10" s="32">
        <v>9</v>
      </c>
      <c r="K10" s="32">
        <v>6</v>
      </c>
      <c r="L10" s="32">
        <f>M10+N10</f>
        <v>0</v>
      </c>
      <c r="M10" s="32">
        <v>0</v>
      </c>
      <c r="N10" s="32">
        <v>0</v>
      </c>
      <c r="O10" s="32">
        <f t="shared" si="4"/>
        <v>0</v>
      </c>
      <c r="P10" s="32">
        <v>0</v>
      </c>
      <c r="Q10" s="32">
        <v>0</v>
      </c>
    </row>
    <row r="11" spans="2:17" ht="10.5" customHeight="1">
      <c r="B11" s="32" t="s">
        <v>58</v>
      </c>
      <c r="C11" s="7">
        <f t="shared" si="0"/>
        <v>15</v>
      </c>
      <c r="D11" s="7">
        <f t="shared" si="5"/>
        <v>11</v>
      </c>
      <c r="E11" s="7">
        <f t="shared" si="5"/>
        <v>4</v>
      </c>
      <c r="F11" s="32">
        <f t="shared" si="1"/>
        <v>0</v>
      </c>
      <c r="G11" s="32">
        <v>0</v>
      </c>
      <c r="H11" s="32">
        <v>0</v>
      </c>
      <c r="I11" s="32">
        <f t="shared" si="2"/>
        <v>0</v>
      </c>
      <c r="J11" s="32">
        <v>0</v>
      </c>
      <c r="K11" s="32">
        <v>0</v>
      </c>
      <c r="L11" s="32">
        <f t="shared" si="3"/>
        <v>11</v>
      </c>
      <c r="M11" s="32">
        <v>8</v>
      </c>
      <c r="N11" s="32">
        <v>3</v>
      </c>
      <c r="O11" s="32">
        <f t="shared" si="4"/>
        <v>4</v>
      </c>
      <c r="P11" s="32">
        <v>3</v>
      </c>
      <c r="Q11" s="32">
        <v>1</v>
      </c>
    </row>
    <row r="12" spans="2:17" ht="10.5" customHeight="1">
      <c r="B12" s="32" t="s">
        <v>55</v>
      </c>
      <c r="C12" s="7">
        <f t="shared" si="0"/>
        <v>34</v>
      </c>
      <c r="D12" s="7">
        <f t="shared" si="5"/>
        <v>18</v>
      </c>
      <c r="E12" s="7">
        <f t="shared" si="5"/>
        <v>16</v>
      </c>
      <c r="F12" s="32">
        <f t="shared" si="1"/>
        <v>13</v>
      </c>
      <c r="G12" s="32">
        <v>7</v>
      </c>
      <c r="H12" s="32">
        <v>6</v>
      </c>
      <c r="I12" s="32">
        <f t="shared" si="2"/>
        <v>15</v>
      </c>
      <c r="J12" s="32">
        <v>9</v>
      </c>
      <c r="K12" s="32">
        <v>6</v>
      </c>
      <c r="L12" s="32">
        <f t="shared" si="3"/>
        <v>6</v>
      </c>
      <c r="M12" s="32">
        <v>2</v>
      </c>
      <c r="N12" s="32">
        <v>4</v>
      </c>
      <c r="O12" s="32">
        <f t="shared" si="4"/>
        <v>0</v>
      </c>
      <c r="P12" s="32">
        <v>0</v>
      </c>
      <c r="Q12" s="32">
        <v>0</v>
      </c>
    </row>
    <row r="13" spans="2:17" ht="10.5" customHeight="1">
      <c r="B13" s="25" t="s">
        <v>46</v>
      </c>
      <c r="C13" s="7">
        <f>SUM(C5:C12)</f>
        <v>291</v>
      </c>
      <c r="D13" s="7">
        <f aca="true" t="shared" si="6" ref="D13:Q13">SUM(D5:D12)</f>
        <v>151</v>
      </c>
      <c r="E13" s="7">
        <f t="shared" si="6"/>
        <v>140</v>
      </c>
      <c r="F13" s="7">
        <f t="shared" si="6"/>
        <v>112</v>
      </c>
      <c r="G13" s="7">
        <f t="shared" si="6"/>
        <v>50</v>
      </c>
      <c r="H13" s="7">
        <f t="shared" si="6"/>
        <v>62</v>
      </c>
      <c r="I13" s="7">
        <f t="shared" si="6"/>
        <v>102</v>
      </c>
      <c r="J13" s="7">
        <f t="shared" si="6"/>
        <v>57</v>
      </c>
      <c r="K13" s="7">
        <f t="shared" si="6"/>
        <v>45</v>
      </c>
      <c r="L13" s="7">
        <f t="shared" si="6"/>
        <v>58</v>
      </c>
      <c r="M13" s="7">
        <f t="shared" si="6"/>
        <v>29</v>
      </c>
      <c r="N13" s="7">
        <f t="shared" si="6"/>
        <v>29</v>
      </c>
      <c r="O13" s="7">
        <f t="shared" si="6"/>
        <v>19</v>
      </c>
      <c r="P13" s="7">
        <f t="shared" si="6"/>
        <v>15</v>
      </c>
      <c r="Q13" s="7">
        <f t="shared" si="6"/>
        <v>4</v>
      </c>
    </row>
    <row r="14" spans="2:17" ht="10.5" customHeight="1">
      <c r="B14" s="24" t="s">
        <v>8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2:17" ht="10.5" customHeight="1">
      <c r="B15" s="32" t="s">
        <v>61</v>
      </c>
      <c r="C15" s="7">
        <f t="shared" si="0"/>
        <v>31</v>
      </c>
      <c r="D15" s="7">
        <f t="shared" si="5"/>
        <v>24</v>
      </c>
      <c r="E15" s="7">
        <f t="shared" si="5"/>
        <v>7</v>
      </c>
      <c r="F15" s="32">
        <f aca="true" t="shared" si="7" ref="F15:F20">G15+H15</f>
        <v>15</v>
      </c>
      <c r="G15" s="32">
        <v>12</v>
      </c>
      <c r="H15" s="32">
        <v>3</v>
      </c>
      <c r="I15" s="32">
        <f aca="true" t="shared" si="8" ref="I15:I20">J15+K15</f>
        <v>10</v>
      </c>
      <c r="J15" s="32">
        <v>8</v>
      </c>
      <c r="K15" s="32">
        <v>2</v>
      </c>
      <c r="L15" s="32">
        <f aca="true" t="shared" si="9" ref="L15:L20">M15+N15</f>
        <v>6</v>
      </c>
      <c r="M15" s="32">
        <v>4</v>
      </c>
      <c r="N15" s="32">
        <v>2</v>
      </c>
      <c r="O15" s="32">
        <f aca="true" t="shared" si="10" ref="O15:O20">P15+Q15</f>
        <v>0</v>
      </c>
      <c r="P15" s="32">
        <v>0</v>
      </c>
      <c r="Q15" s="32">
        <v>0</v>
      </c>
    </row>
    <row r="16" spans="2:17" ht="10.5" customHeight="1">
      <c r="B16" s="32" t="s">
        <v>105</v>
      </c>
      <c r="C16" s="7">
        <v>32</v>
      </c>
      <c r="D16" s="7">
        <v>31</v>
      </c>
      <c r="E16" s="7">
        <v>1</v>
      </c>
      <c r="F16" s="32">
        <v>10</v>
      </c>
      <c r="G16" s="32">
        <v>10</v>
      </c>
      <c r="H16" s="32">
        <v>0</v>
      </c>
      <c r="I16" s="32">
        <v>20</v>
      </c>
      <c r="J16" s="32">
        <v>19</v>
      </c>
      <c r="K16" s="32">
        <v>1</v>
      </c>
      <c r="L16" s="32">
        <v>2</v>
      </c>
      <c r="M16" s="32">
        <v>2</v>
      </c>
      <c r="N16" s="32">
        <v>0</v>
      </c>
      <c r="O16" s="32">
        <v>0</v>
      </c>
      <c r="P16" s="32">
        <v>0</v>
      </c>
      <c r="Q16" s="32">
        <v>0</v>
      </c>
    </row>
    <row r="17" spans="2:17" ht="10.5" customHeight="1">
      <c r="B17" s="32" t="s">
        <v>59</v>
      </c>
      <c r="C17" s="7">
        <f t="shared" si="0"/>
        <v>47</v>
      </c>
      <c r="D17" s="7">
        <f t="shared" si="5"/>
        <v>31</v>
      </c>
      <c r="E17" s="7">
        <f>H17+K17+N17+Q17</f>
        <v>16</v>
      </c>
      <c r="F17" s="32">
        <f t="shared" si="7"/>
        <v>23</v>
      </c>
      <c r="G17" s="32">
        <v>15</v>
      </c>
      <c r="H17" s="32">
        <v>8</v>
      </c>
      <c r="I17" s="32">
        <v>18</v>
      </c>
      <c r="J17" s="32">
        <v>13</v>
      </c>
      <c r="K17" s="32">
        <v>5</v>
      </c>
      <c r="L17" s="32">
        <v>5</v>
      </c>
      <c r="M17" s="32">
        <v>2</v>
      </c>
      <c r="N17" s="32">
        <v>3</v>
      </c>
      <c r="O17" s="32">
        <f t="shared" si="10"/>
        <v>1</v>
      </c>
      <c r="P17" s="32">
        <v>1</v>
      </c>
      <c r="Q17" s="32">
        <v>0</v>
      </c>
    </row>
    <row r="18" spans="2:17" ht="10.5" customHeight="1">
      <c r="B18" s="32" t="s">
        <v>62</v>
      </c>
      <c r="C18" s="7">
        <f t="shared" si="0"/>
        <v>38</v>
      </c>
      <c r="D18" s="7">
        <f t="shared" si="5"/>
        <v>33</v>
      </c>
      <c r="E18" s="7">
        <f t="shared" si="5"/>
        <v>5</v>
      </c>
      <c r="F18" s="32">
        <f t="shared" si="7"/>
        <v>16</v>
      </c>
      <c r="G18" s="32">
        <v>12</v>
      </c>
      <c r="H18" s="32">
        <v>4</v>
      </c>
      <c r="I18" s="32">
        <v>16</v>
      </c>
      <c r="J18" s="32">
        <v>16</v>
      </c>
      <c r="K18" s="32">
        <v>0</v>
      </c>
      <c r="L18" s="32">
        <f t="shared" si="9"/>
        <v>5</v>
      </c>
      <c r="M18" s="32">
        <v>4</v>
      </c>
      <c r="N18" s="32">
        <v>1</v>
      </c>
      <c r="O18" s="32">
        <f t="shared" si="10"/>
        <v>1</v>
      </c>
      <c r="P18" s="32">
        <v>1</v>
      </c>
      <c r="Q18" s="32">
        <v>0</v>
      </c>
    </row>
    <row r="19" spans="2:17" ht="10.5" customHeight="1">
      <c r="B19" s="32" t="s">
        <v>63</v>
      </c>
      <c r="C19" s="7">
        <f t="shared" si="0"/>
        <v>32</v>
      </c>
      <c r="D19" s="7">
        <f t="shared" si="5"/>
        <v>25</v>
      </c>
      <c r="E19" s="7">
        <f t="shared" si="5"/>
        <v>7</v>
      </c>
      <c r="F19" s="32">
        <f t="shared" si="7"/>
        <v>18</v>
      </c>
      <c r="G19" s="32">
        <v>14</v>
      </c>
      <c r="H19" s="32">
        <v>4</v>
      </c>
      <c r="I19" s="32">
        <f t="shared" si="8"/>
        <v>11</v>
      </c>
      <c r="J19" s="32">
        <v>9</v>
      </c>
      <c r="K19" s="32">
        <v>2</v>
      </c>
      <c r="L19" s="32">
        <f t="shared" si="9"/>
        <v>3</v>
      </c>
      <c r="M19" s="32">
        <v>2</v>
      </c>
      <c r="N19" s="32">
        <v>1</v>
      </c>
      <c r="O19" s="32">
        <f t="shared" si="10"/>
        <v>0</v>
      </c>
      <c r="P19" s="32">
        <v>0</v>
      </c>
      <c r="Q19" s="32">
        <v>0</v>
      </c>
    </row>
    <row r="20" spans="2:17" ht="10.5" customHeight="1">
      <c r="B20" s="32" t="s">
        <v>60</v>
      </c>
      <c r="C20" s="7">
        <f t="shared" si="0"/>
        <v>68</v>
      </c>
      <c r="D20" s="7">
        <f t="shared" si="5"/>
        <v>61</v>
      </c>
      <c r="E20" s="7">
        <f t="shared" si="5"/>
        <v>7</v>
      </c>
      <c r="F20" s="32">
        <f t="shared" si="7"/>
        <v>37</v>
      </c>
      <c r="G20" s="32">
        <v>34</v>
      </c>
      <c r="H20" s="32">
        <v>3</v>
      </c>
      <c r="I20" s="32">
        <f t="shared" si="8"/>
        <v>21</v>
      </c>
      <c r="J20" s="32">
        <v>18</v>
      </c>
      <c r="K20" s="32">
        <v>3</v>
      </c>
      <c r="L20" s="32">
        <f t="shared" si="9"/>
        <v>8</v>
      </c>
      <c r="M20" s="32">
        <v>7</v>
      </c>
      <c r="N20" s="32">
        <v>1</v>
      </c>
      <c r="O20" s="32">
        <f t="shared" si="10"/>
        <v>2</v>
      </c>
      <c r="P20" s="32">
        <v>2</v>
      </c>
      <c r="Q20" s="32">
        <v>0</v>
      </c>
    </row>
    <row r="21" spans="2:17" ht="10.5" customHeight="1">
      <c r="B21" s="25" t="s">
        <v>46</v>
      </c>
      <c r="C21" s="7">
        <f t="shared" si="0"/>
        <v>248</v>
      </c>
      <c r="D21" s="7">
        <f t="shared" si="5"/>
        <v>205</v>
      </c>
      <c r="E21" s="7">
        <f t="shared" si="5"/>
        <v>43</v>
      </c>
      <c r="F21" s="7">
        <f aca="true" t="shared" si="11" ref="F21:Q21">SUM(F15:F20)</f>
        <v>119</v>
      </c>
      <c r="G21" s="7">
        <f t="shared" si="11"/>
        <v>97</v>
      </c>
      <c r="H21" s="7">
        <f t="shared" si="11"/>
        <v>22</v>
      </c>
      <c r="I21" s="7">
        <f t="shared" si="11"/>
        <v>96</v>
      </c>
      <c r="J21" s="7">
        <f t="shared" si="11"/>
        <v>83</v>
      </c>
      <c r="K21" s="7">
        <f t="shared" si="11"/>
        <v>13</v>
      </c>
      <c r="L21" s="7">
        <f t="shared" si="11"/>
        <v>29</v>
      </c>
      <c r="M21" s="7">
        <f t="shared" si="11"/>
        <v>21</v>
      </c>
      <c r="N21" s="7">
        <f t="shared" si="11"/>
        <v>8</v>
      </c>
      <c r="O21" s="7">
        <f t="shared" si="11"/>
        <v>4</v>
      </c>
      <c r="P21" s="7">
        <f t="shared" si="11"/>
        <v>4</v>
      </c>
      <c r="Q21" s="7">
        <f t="shared" si="11"/>
        <v>0</v>
      </c>
    </row>
    <row r="22" spans="2:17" ht="10.5" customHeight="1">
      <c r="B22" s="26" t="s">
        <v>7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2:17" ht="10.5" customHeight="1">
      <c r="B23" s="32" t="s">
        <v>64</v>
      </c>
      <c r="C23" s="7">
        <f t="shared" si="0"/>
        <v>60</v>
      </c>
      <c r="D23" s="7">
        <f t="shared" si="5"/>
        <v>15</v>
      </c>
      <c r="E23" s="7">
        <f t="shared" si="5"/>
        <v>45</v>
      </c>
      <c r="F23" s="32">
        <f>G23+H23</f>
        <v>28</v>
      </c>
      <c r="G23" s="32">
        <v>9</v>
      </c>
      <c r="H23" s="32">
        <v>19</v>
      </c>
      <c r="I23" s="32">
        <f>J23+K23</f>
        <v>23</v>
      </c>
      <c r="J23" s="32">
        <v>4</v>
      </c>
      <c r="K23" s="32">
        <v>19</v>
      </c>
      <c r="L23" s="32">
        <f>M23+N23</f>
        <v>7</v>
      </c>
      <c r="M23" s="32">
        <v>0</v>
      </c>
      <c r="N23" s="32">
        <v>7</v>
      </c>
      <c r="O23" s="32">
        <f>P23+Q23</f>
        <v>2</v>
      </c>
      <c r="P23" s="32">
        <v>2</v>
      </c>
      <c r="Q23" s="32">
        <v>0</v>
      </c>
    </row>
    <row r="24" spans="2:17" ht="10.5" customHeight="1">
      <c r="B24" s="32" t="s">
        <v>65</v>
      </c>
      <c r="C24" s="7">
        <f t="shared" si="0"/>
        <v>34</v>
      </c>
      <c r="D24" s="7">
        <f t="shared" si="5"/>
        <v>16</v>
      </c>
      <c r="E24" s="7">
        <f t="shared" si="5"/>
        <v>18</v>
      </c>
      <c r="F24" s="32">
        <f>G24+H24</f>
        <v>13</v>
      </c>
      <c r="G24" s="32">
        <v>7</v>
      </c>
      <c r="H24" s="32">
        <v>6</v>
      </c>
      <c r="I24" s="32">
        <f>J24+K24</f>
        <v>12</v>
      </c>
      <c r="J24" s="32">
        <v>5</v>
      </c>
      <c r="K24" s="32">
        <v>7</v>
      </c>
      <c r="L24" s="32">
        <f>M24+N24</f>
        <v>3</v>
      </c>
      <c r="M24" s="32">
        <v>1</v>
      </c>
      <c r="N24" s="32">
        <v>2</v>
      </c>
      <c r="O24" s="32">
        <f>P24+Q24</f>
        <v>6</v>
      </c>
      <c r="P24" s="32">
        <v>3</v>
      </c>
      <c r="Q24" s="32">
        <v>3</v>
      </c>
    </row>
    <row r="25" spans="2:17" ht="10.5" customHeight="1">
      <c r="B25" s="32" t="s">
        <v>66</v>
      </c>
      <c r="C25" s="7">
        <f t="shared" si="0"/>
        <v>37</v>
      </c>
      <c r="D25" s="7">
        <f t="shared" si="5"/>
        <v>30</v>
      </c>
      <c r="E25" s="7">
        <f t="shared" si="5"/>
        <v>7</v>
      </c>
      <c r="F25" s="32">
        <f>G25+H25</f>
        <v>16</v>
      </c>
      <c r="G25" s="32">
        <v>14</v>
      </c>
      <c r="H25" s="32">
        <v>2</v>
      </c>
      <c r="I25" s="32">
        <f>J25+K25</f>
        <v>10</v>
      </c>
      <c r="J25" s="32">
        <v>8</v>
      </c>
      <c r="K25" s="32">
        <v>2</v>
      </c>
      <c r="L25" s="32">
        <f>M25+N25</f>
        <v>5</v>
      </c>
      <c r="M25" s="32">
        <v>3</v>
      </c>
      <c r="N25" s="32">
        <v>2</v>
      </c>
      <c r="O25" s="32">
        <f>P25+Q25</f>
        <v>6</v>
      </c>
      <c r="P25" s="32">
        <v>5</v>
      </c>
      <c r="Q25" s="32">
        <v>1</v>
      </c>
    </row>
    <row r="26" spans="2:17" ht="10.5" customHeight="1">
      <c r="B26" s="32" t="s">
        <v>67</v>
      </c>
      <c r="C26" s="7">
        <f t="shared" si="0"/>
        <v>42</v>
      </c>
      <c r="D26" s="7">
        <f t="shared" si="5"/>
        <v>29</v>
      </c>
      <c r="E26" s="7">
        <f t="shared" si="5"/>
        <v>13</v>
      </c>
      <c r="F26" s="32">
        <f>G26+H26</f>
        <v>20</v>
      </c>
      <c r="G26" s="32">
        <v>11</v>
      </c>
      <c r="H26" s="32">
        <v>9</v>
      </c>
      <c r="I26" s="32">
        <f>J26+K26</f>
        <v>15</v>
      </c>
      <c r="J26" s="32">
        <v>14</v>
      </c>
      <c r="K26" s="32">
        <v>1</v>
      </c>
      <c r="L26" s="32">
        <f>M26+N26</f>
        <v>6</v>
      </c>
      <c r="M26" s="32">
        <v>3</v>
      </c>
      <c r="N26" s="32">
        <v>3</v>
      </c>
      <c r="O26" s="32">
        <f>P26+Q26</f>
        <v>1</v>
      </c>
      <c r="P26" s="32">
        <v>1</v>
      </c>
      <c r="Q26" s="32">
        <v>0</v>
      </c>
    </row>
    <row r="27" spans="2:17" ht="10.5" customHeight="1">
      <c r="B27" s="32" t="s">
        <v>106</v>
      </c>
      <c r="C27" s="7">
        <f t="shared" si="0"/>
        <v>41</v>
      </c>
      <c r="D27" s="7">
        <f t="shared" si="5"/>
        <v>24</v>
      </c>
      <c r="E27" s="7">
        <f t="shared" si="5"/>
        <v>17</v>
      </c>
      <c r="F27" s="32">
        <f>G27+H27</f>
        <v>22</v>
      </c>
      <c r="G27" s="32">
        <v>11</v>
      </c>
      <c r="H27" s="32">
        <v>11</v>
      </c>
      <c r="I27" s="32">
        <f>J27+K27</f>
        <v>15</v>
      </c>
      <c r="J27" s="32">
        <v>10</v>
      </c>
      <c r="K27" s="32">
        <v>5</v>
      </c>
      <c r="L27" s="32">
        <f>M27+N27</f>
        <v>4</v>
      </c>
      <c r="M27" s="32">
        <v>3</v>
      </c>
      <c r="N27" s="32">
        <v>1</v>
      </c>
      <c r="O27" s="32">
        <f>P27+Q27</f>
        <v>0</v>
      </c>
      <c r="P27" s="32">
        <v>0</v>
      </c>
      <c r="Q27" s="32">
        <v>0</v>
      </c>
    </row>
    <row r="28" spans="2:17" ht="10.5" customHeight="1">
      <c r="B28" s="25" t="s">
        <v>46</v>
      </c>
      <c r="C28" s="7">
        <f t="shared" si="0"/>
        <v>214</v>
      </c>
      <c r="D28" s="7">
        <f t="shared" si="5"/>
        <v>114</v>
      </c>
      <c r="E28" s="7">
        <f t="shared" si="5"/>
        <v>100</v>
      </c>
      <c r="F28" s="7">
        <f aca="true" t="shared" si="12" ref="F28:Q28">SUM(F23:F27)</f>
        <v>99</v>
      </c>
      <c r="G28" s="7">
        <f t="shared" si="12"/>
        <v>52</v>
      </c>
      <c r="H28" s="7">
        <f t="shared" si="12"/>
        <v>47</v>
      </c>
      <c r="I28" s="7">
        <f t="shared" si="12"/>
        <v>75</v>
      </c>
      <c r="J28" s="7">
        <f t="shared" si="12"/>
        <v>41</v>
      </c>
      <c r="K28" s="7">
        <f t="shared" si="12"/>
        <v>34</v>
      </c>
      <c r="L28" s="7">
        <f t="shared" si="12"/>
        <v>25</v>
      </c>
      <c r="M28" s="7">
        <f t="shared" si="12"/>
        <v>10</v>
      </c>
      <c r="N28" s="7">
        <f t="shared" si="12"/>
        <v>15</v>
      </c>
      <c r="O28" s="7">
        <f t="shared" si="12"/>
        <v>15</v>
      </c>
      <c r="P28" s="7">
        <f t="shared" si="12"/>
        <v>11</v>
      </c>
      <c r="Q28" s="7">
        <f t="shared" si="12"/>
        <v>4</v>
      </c>
    </row>
    <row r="29" spans="2:17" ht="10.5" customHeight="1">
      <c r="B29" s="24" t="s">
        <v>4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2:17" ht="10.5" customHeight="1">
      <c r="B30" s="32" t="s">
        <v>98</v>
      </c>
      <c r="C30" s="7">
        <f t="shared" si="0"/>
        <v>68</v>
      </c>
      <c r="D30" s="7">
        <f t="shared" si="5"/>
        <v>22</v>
      </c>
      <c r="E30" s="7">
        <f t="shared" si="5"/>
        <v>46</v>
      </c>
      <c r="F30" s="32">
        <f aca="true" t="shared" si="13" ref="F30:F37">G30+H30</f>
        <v>21</v>
      </c>
      <c r="G30" s="32">
        <v>10</v>
      </c>
      <c r="H30" s="32">
        <v>11</v>
      </c>
      <c r="I30" s="32">
        <f aca="true" t="shared" si="14" ref="I30:I37">J30+K30</f>
        <v>19</v>
      </c>
      <c r="J30" s="32">
        <v>4</v>
      </c>
      <c r="K30" s="32">
        <v>15</v>
      </c>
      <c r="L30" s="32">
        <f aca="true" t="shared" si="15" ref="L30:L37">M30+N30</f>
        <v>17</v>
      </c>
      <c r="M30" s="32">
        <v>5</v>
      </c>
      <c r="N30" s="32">
        <v>12</v>
      </c>
      <c r="O30" s="32">
        <f aca="true" t="shared" si="16" ref="O30:O37">P30+Q30</f>
        <v>11</v>
      </c>
      <c r="P30" s="32">
        <v>3</v>
      </c>
      <c r="Q30" s="32">
        <v>8</v>
      </c>
    </row>
    <row r="31" spans="2:17" ht="10.5" customHeight="1">
      <c r="B31" s="32" t="s">
        <v>69</v>
      </c>
      <c r="C31" s="7">
        <f t="shared" si="0"/>
        <v>53</v>
      </c>
      <c r="D31" s="7">
        <f t="shared" si="5"/>
        <v>18</v>
      </c>
      <c r="E31" s="7">
        <f t="shared" si="5"/>
        <v>35</v>
      </c>
      <c r="F31" s="32">
        <f t="shared" si="13"/>
        <v>17</v>
      </c>
      <c r="G31" s="32">
        <v>4</v>
      </c>
      <c r="H31" s="32">
        <v>13</v>
      </c>
      <c r="I31" s="32">
        <f t="shared" si="14"/>
        <v>20</v>
      </c>
      <c r="J31" s="32">
        <v>6</v>
      </c>
      <c r="K31" s="32">
        <v>14</v>
      </c>
      <c r="L31" s="32">
        <f t="shared" si="15"/>
        <v>11</v>
      </c>
      <c r="M31" s="32">
        <v>5</v>
      </c>
      <c r="N31" s="32">
        <v>6</v>
      </c>
      <c r="O31" s="32">
        <f t="shared" si="16"/>
        <v>5</v>
      </c>
      <c r="P31" s="32">
        <v>3</v>
      </c>
      <c r="Q31" s="32">
        <v>2</v>
      </c>
    </row>
    <row r="32" spans="2:17" ht="10.5" customHeight="1">
      <c r="B32" s="32" t="s">
        <v>70</v>
      </c>
      <c r="C32" s="7">
        <f t="shared" si="0"/>
        <v>62</v>
      </c>
      <c r="D32" s="7">
        <f t="shared" si="5"/>
        <v>4</v>
      </c>
      <c r="E32" s="7">
        <f t="shared" si="5"/>
        <v>58</v>
      </c>
      <c r="F32" s="32">
        <f t="shared" si="13"/>
        <v>20</v>
      </c>
      <c r="G32" s="32">
        <v>2</v>
      </c>
      <c r="H32" s="32">
        <v>18</v>
      </c>
      <c r="I32" s="32">
        <f t="shared" si="14"/>
        <v>20</v>
      </c>
      <c r="J32" s="32">
        <v>2</v>
      </c>
      <c r="K32" s="32">
        <v>18</v>
      </c>
      <c r="L32" s="32">
        <f t="shared" si="15"/>
        <v>14</v>
      </c>
      <c r="M32" s="32">
        <v>0</v>
      </c>
      <c r="N32" s="32">
        <v>14</v>
      </c>
      <c r="O32" s="32">
        <f t="shared" si="16"/>
        <v>8</v>
      </c>
      <c r="P32" s="32">
        <v>0</v>
      </c>
      <c r="Q32" s="32">
        <v>8</v>
      </c>
    </row>
    <row r="33" spans="2:17" ht="10.5" customHeight="1">
      <c r="B33" s="32" t="s">
        <v>68</v>
      </c>
      <c r="C33" s="7">
        <f t="shared" si="0"/>
        <v>142</v>
      </c>
      <c r="D33" s="7">
        <f t="shared" si="5"/>
        <v>29</v>
      </c>
      <c r="E33" s="7">
        <f t="shared" si="5"/>
        <v>113</v>
      </c>
      <c r="F33" s="32">
        <f t="shared" si="13"/>
        <v>44</v>
      </c>
      <c r="G33" s="32">
        <v>12</v>
      </c>
      <c r="H33" s="32">
        <v>32</v>
      </c>
      <c r="I33" s="32">
        <f t="shared" si="14"/>
        <v>39</v>
      </c>
      <c r="J33" s="32">
        <v>5</v>
      </c>
      <c r="K33" s="32">
        <v>34</v>
      </c>
      <c r="L33" s="32">
        <f t="shared" si="15"/>
        <v>34</v>
      </c>
      <c r="M33" s="32">
        <v>5</v>
      </c>
      <c r="N33" s="32">
        <v>29</v>
      </c>
      <c r="O33" s="32">
        <f t="shared" si="16"/>
        <v>25</v>
      </c>
      <c r="P33" s="32">
        <v>7</v>
      </c>
      <c r="Q33" s="32">
        <v>18</v>
      </c>
    </row>
    <row r="34" spans="2:17" ht="10.5" customHeight="1">
      <c r="B34" s="32" t="s">
        <v>107</v>
      </c>
      <c r="C34" s="7">
        <f t="shared" si="0"/>
        <v>41</v>
      </c>
      <c r="D34" s="7">
        <f t="shared" si="5"/>
        <v>26</v>
      </c>
      <c r="E34" s="7">
        <f t="shared" si="5"/>
        <v>15</v>
      </c>
      <c r="F34" s="32">
        <f t="shared" si="13"/>
        <v>16</v>
      </c>
      <c r="G34" s="32">
        <v>8</v>
      </c>
      <c r="H34" s="32">
        <v>8</v>
      </c>
      <c r="I34" s="32">
        <f t="shared" si="14"/>
        <v>14</v>
      </c>
      <c r="J34" s="32">
        <v>10</v>
      </c>
      <c r="K34" s="32">
        <v>4</v>
      </c>
      <c r="L34" s="32">
        <f t="shared" si="15"/>
        <v>8</v>
      </c>
      <c r="M34" s="32">
        <v>6</v>
      </c>
      <c r="N34" s="32">
        <v>2</v>
      </c>
      <c r="O34" s="32">
        <f t="shared" si="16"/>
        <v>3</v>
      </c>
      <c r="P34" s="32">
        <v>2</v>
      </c>
      <c r="Q34" s="32">
        <v>1</v>
      </c>
    </row>
    <row r="35" spans="2:17" ht="10.5" customHeight="1">
      <c r="B35" s="32" t="s">
        <v>71</v>
      </c>
      <c r="C35" s="7">
        <f t="shared" si="0"/>
        <v>41</v>
      </c>
      <c r="D35" s="7">
        <f t="shared" si="5"/>
        <v>13</v>
      </c>
      <c r="E35" s="7">
        <f t="shared" si="5"/>
        <v>28</v>
      </c>
      <c r="F35" s="32">
        <f t="shared" si="13"/>
        <v>15</v>
      </c>
      <c r="G35" s="32">
        <v>3</v>
      </c>
      <c r="H35" s="32">
        <v>12</v>
      </c>
      <c r="I35" s="32">
        <f t="shared" si="14"/>
        <v>13</v>
      </c>
      <c r="J35" s="32">
        <v>5</v>
      </c>
      <c r="K35" s="32">
        <v>8</v>
      </c>
      <c r="L35" s="32">
        <f t="shared" si="15"/>
        <v>9</v>
      </c>
      <c r="M35" s="32">
        <v>3</v>
      </c>
      <c r="N35" s="32">
        <v>6</v>
      </c>
      <c r="O35" s="32">
        <f t="shared" si="16"/>
        <v>4</v>
      </c>
      <c r="P35" s="32">
        <v>2</v>
      </c>
      <c r="Q35" s="32">
        <v>2</v>
      </c>
    </row>
    <row r="36" spans="2:17" ht="10.5" customHeight="1">
      <c r="B36" s="32" t="s">
        <v>72</v>
      </c>
      <c r="C36" s="7">
        <f>D36+E36</f>
        <v>60</v>
      </c>
      <c r="D36" s="7">
        <f>G36+J36+M36+P36</f>
        <v>38</v>
      </c>
      <c r="E36" s="7">
        <f>H36+K36+N36+Q36</f>
        <v>22</v>
      </c>
      <c r="F36" s="32">
        <f t="shared" si="13"/>
        <v>18</v>
      </c>
      <c r="G36" s="32">
        <v>11</v>
      </c>
      <c r="H36" s="32">
        <v>7</v>
      </c>
      <c r="I36" s="32">
        <f t="shared" si="14"/>
        <v>16</v>
      </c>
      <c r="J36" s="32">
        <v>7</v>
      </c>
      <c r="K36" s="32">
        <v>9</v>
      </c>
      <c r="L36" s="32">
        <f t="shared" si="15"/>
        <v>16</v>
      </c>
      <c r="M36" s="32">
        <v>10</v>
      </c>
      <c r="N36" s="32">
        <v>6</v>
      </c>
      <c r="O36" s="32">
        <f t="shared" si="16"/>
        <v>10</v>
      </c>
      <c r="P36" s="32">
        <v>10</v>
      </c>
      <c r="Q36" s="32">
        <v>0</v>
      </c>
    </row>
    <row r="37" spans="2:17" ht="10.5" customHeight="1">
      <c r="B37" s="32" t="s">
        <v>99</v>
      </c>
      <c r="C37" s="7">
        <f>D37+E37</f>
        <v>88</v>
      </c>
      <c r="D37" s="7">
        <f>G37+J37+M37+P37</f>
        <v>47</v>
      </c>
      <c r="E37" s="7">
        <f>H37+K37+N37+Q37</f>
        <v>41</v>
      </c>
      <c r="F37" s="32">
        <f t="shared" si="13"/>
        <v>30</v>
      </c>
      <c r="G37" s="32">
        <v>18</v>
      </c>
      <c r="H37" s="32">
        <v>12</v>
      </c>
      <c r="I37" s="32">
        <f t="shared" si="14"/>
        <v>26</v>
      </c>
      <c r="J37" s="32">
        <v>11</v>
      </c>
      <c r="K37" s="32">
        <v>15</v>
      </c>
      <c r="L37" s="32">
        <f t="shared" si="15"/>
        <v>20</v>
      </c>
      <c r="M37" s="32">
        <v>10</v>
      </c>
      <c r="N37" s="32">
        <v>10</v>
      </c>
      <c r="O37" s="32">
        <f t="shared" si="16"/>
        <v>12</v>
      </c>
      <c r="P37" s="32">
        <v>8</v>
      </c>
      <c r="Q37" s="32">
        <v>4</v>
      </c>
    </row>
    <row r="38" spans="2:17" ht="10.5" customHeight="1">
      <c r="B38" s="25" t="s">
        <v>46</v>
      </c>
      <c r="C38" s="7">
        <f>SUM(C30:C37)</f>
        <v>555</v>
      </c>
      <c r="D38" s="7">
        <f aca="true" t="shared" si="17" ref="D38:Q38">SUM(D30:D37)</f>
        <v>197</v>
      </c>
      <c r="E38" s="7">
        <f t="shared" si="17"/>
        <v>358</v>
      </c>
      <c r="F38" s="7">
        <f t="shared" si="17"/>
        <v>181</v>
      </c>
      <c r="G38" s="7">
        <f t="shared" si="17"/>
        <v>68</v>
      </c>
      <c r="H38" s="7">
        <f t="shared" si="17"/>
        <v>113</v>
      </c>
      <c r="I38" s="7">
        <f t="shared" si="17"/>
        <v>167</v>
      </c>
      <c r="J38" s="7">
        <f t="shared" si="17"/>
        <v>50</v>
      </c>
      <c r="K38" s="7">
        <f t="shared" si="17"/>
        <v>117</v>
      </c>
      <c r="L38" s="7">
        <f t="shared" si="17"/>
        <v>129</v>
      </c>
      <c r="M38" s="7">
        <f t="shared" si="17"/>
        <v>44</v>
      </c>
      <c r="N38" s="7">
        <f t="shared" si="17"/>
        <v>85</v>
      </c>
      <c r="O38" s="7">
        <f t="shared" si="17"/>
        <v>78</v>
      </c>
      <c r="P38" s="7">
        <f t="shared" si="17"/>
        <v>35</v>
      </c>
      <c r="Q38" s="7">
        <f t="shared" si="17"/>
        <v>43</v>
      </c>
    </row>
    <row r="39" spans="2:17" ht="10.5" customHeight="1">
      <c r="B39" s="24" t="s">
        <v>5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2:17" ht="10.5" customHeight="1">
      <c r="B40" s="32" t="s">
        <v>73</v>
      </c>
      <c r="C40" s="7">
        <f t="shared" si="0"/>
        <v>47</v>
      </c>
      <c r="D40" s="7">
        <f t="shared" si="5"/>
        <v>17</v>
      </c>
      <c r="E40" s="7">
        <f t="shared" si="5"/>
        <v>30</v>
      </c>
      <c r="F40" s="32">
        <f>G40+H40</f>
        <v>15</v>
      </c>
      <c r="G40" s="33">
        <v>4</v>
      </c>
      <c r="H40" s="33">
        <v>11</v>
      </c>
      <c r="I40" s="32">
        <f>J40+K40</f>
        <v>10</v>
      </c>
      <c r="J40" s="7">
        <v>5</v>
      </c>
      <c r="K40" s="7">
        <v>5</v>
      </c>
      <c r="L40" s="7">
        <f>M40+N40</f>
        <v>9</v>
      </c>
      <c r="M40" s="7">
        <v>3</v>
      </c>
      <c r="N40" s="7">
        <v>6</v>
      </c>
      <c r="O40" s="7">
        <f>P40+Q40</f>
        <v>13</v>
      </c>
      <c r="P40" s="7">
        <v>5</v>
      </c>
      <c r="Q40" s="7">
        <v>8</v>
      </c>
    </row>
    <row r="41" spans="2:17" ht="10.5" customHeight="1">
      <c r="B41" s="32" t="s">
        <v>74</v>
      </c>
      <c r="C41" s="7">
        <f t="shared" si="0"/>
        <v>43</v>
      </c>
      <c r="D41" s="7">
        <f t="shared" si="5"/>
        <v>10</v>
      </c>
      <c r="E41" s="7">
        <f t="shared" si="5"/>
        <v>33</v>
      </c>
      <c r="F41" s="32">
        <f>G41+H41</f>
        <v>11</v>
      </c>
      <c r="G41" s="33">
        <v>4</v>
      </c>
      <c r="H41" s="33">
        <v>7</v>
      </c>
      <c r="I41" s="32">
        <f>J41+K41</f>
        <v>11</v>
      </c>
      <c r="J41" s="7">
        <v>2</v>
      </c>
      <c r="K41" s="7">
        <v>9</v>
      </c>
      <c r="L41" s="7">
        <f>M41+N41</f>
        <v>12</v>
      </c>
      <c r="M41" s="7">
        <v>3</v>
      </c>
      <c r="N41" s="7">
        <v>9</v>
      </c>
      <c r="O41" s="7">
        <f>P41+Q41</f>
        <v>9</v>
      </c>
      <c r="P41" s="7">
        <v>1</v>
      </c>
      <c r="Q41" s="7">
        <v>8</v>
      </c>
    </row>
    <row r="42" spans="2:17" ht="10.5" customHeight="1">
      <c r="B42" s="32" t="s">
        <v>75</v>
      </c>
      <c r="C42" s="7">
        <f t="shared" si="0"/>
        <v>46</v>
      </c>
      <c r="D42" s="7">
        <f t="shared" si="5"/>
        <v>27</v>
      </c>
      <c r="E42" s="7">
        <f t="shared" si="5"/>
        <v>19</v>
      </c>
      <c r="F42" s="32">
        <f>G42+H42</f>
        <v>15</v>
      </c>
      <c r="G42" s="33">
        <v>8</v>
      </c>
      <c r="H42" s="33">
        <v>7</v>
      </c>
      <c r="I42" s="32">
        <f>J42+K42</f>
        <v>8</v>
      </c>
      <c r="J42" s="7">
        <v>5</v>
      </c>
      <c r="K42" s="7">
        <v>3</v>
      </c>
      <c r="L42" s="7">
        <f>M42+N42</f>
        <v>9</v>
      </c>
      <c r="M42" s="7">
        <v>4</v>
      </c>
      <c r="N42" s="7">
        <v>5</v>
      </c>
      <c r="O42" s="7">
        <f>P42+Q42</f>
        <v>14</v>
      </c>
      <c r="P42" s="7">
        <v>10</v>
      </c>
      <c r="Q42" s="7">
        <v>4</v>
      </c>
    </row>
    <row r="43" spans="2:17" ht="10.5" customHeight="1">
      <c r="B43" s="32" t="s">
        <v>108</v>
      </c>
      <c r="C43" s="7">
        <v>66</v>
      </c>
      <c r="D43" s="7">
        <v>24</v>
      </c>
      <c r="E43" s="7">
        <v>42</v>
      </c>
      <c r="F43" s="32">
        <v>17</v>
      </c>
      <c r="G43" s="33">
        <v>4</v>
      </c>
      <c r="H43" s="33">
        <v>13</v>
      </c>
      <c r="I43" s="32">
        <v>19</v>
      </c>
      <c r="J43" s="7">
        <v>6</v>
      </c>
      <c r="K43" s="7">
        <v>13</v>
      </c>
      <c r="L43" s="7">
        <v>15</v>
      </c>
      <c r="M43" s="7">
        <v>3</v>
      </c>
      <c r="N43" s="7">
        <v>12</v>
      </c>
      <c r="O43" s="7">
        <v>15</v>
      </c>
      <c r="P43" s="7">
        <v>11</v>
      </c>
      <c r="Q43" s="7">
        <v>4</v>
      </c>
    </row>
    <row r="44" spans="2:17" ht="10.5" customHeight="1">
      <c r="B44" s="32" t="s">
        <v>109</v>
      </c>
      <c r="C44" s="7">
        <v>23</v>
      </c>
      <c r="D44" s="7">
        <v>0</v>
      </c>
      <c r="E44" s="7">
        <v>23</v>
      </c>
      <c r="F44" s="32">
        <v>9</v>
      </c>
      <c r="G44" s="33">
        <v>0</v>
      </c>
      <c r="H44" s="33">
        <v>9</v>
      </c>
      <c r="I44" s="32">
        <v>8</v>
      </c>
      <c r="J44" s="7">
        <v>0</v>
      </c>
      <c r="K44" s="7">
        <v>8</v>
      </c>
      <c r="L44" s="7">
        <v>5</v>
      </c>
      <c r="M44" s="7">
        <v>0</v>
      </c>
      <c r="N44" s="7">
        <v>5</v>
      </c>
      <c r="O44" s="7">
        <v>1</v>
      </c>
      <c r="P44" s="7">
        <v>0</v>
      </c>
      <c r="Q44" s="7">
        <v>1</v>
      </c>
    </row>
    <row r="45" spans="2:17" ht="10.5" customHeight="1">
      <c r="B45" s="25" t="s">
        <v>46</v>
      </c>
      <c r="C45" s="7">
        <f t="shared" si="0"/>
        <v>225</v>
      </c>
      <c r="D45" s="7">
        <f t="shared" si="5"/>
        <v>78</v>
      </c>
      <c r="E45" s="7">
        <f t="shared" si="5"/>
        <v>147</v>
      </c>
      <c r="F45" s="7">
        <f aca="true" t="shared" si="18" ref="F45:Q45">SUM(F40:F44)</f>
        <v>67</v>
      </c>
      <c r="G45" s="7">
        <f t="shared" si="18"/>
        <v>20</v>
      </c>
      <c r="H45" s="7">
        <f t="shared" si="18"/>
        <v>47</v>
      </c>
      <c r="I45" s="7">
        <f t="shared" si="18"/>
        <v>56</v>
      </c>
      <c r="J45" s="7">
        <f t="shared" si="18"/>
        <v>18</v>
      </c>
      <c r="K45" s="7">
        <f t="shared" si="18"/>
        <v>38</v>
      </c>
      <c r="L45" s="7">
        <f t="shared" si="18"/>
        <v>50</v>
      </c>
      <c r="M45" s="7">
        <f t="shared" si="18"/>
        <v>13</v>
      </c>
      <c r="N45" s="7">
        <f t="shared" si="18"/>
        <v>37</v>
      </c>
      <c r="O45" s="7">
        <f t="shared" si="18"/>
        <v>52</v>
      </c>
      <c r="P45" s="7">
        <f t="shared" si="18"/>
        <v>27</v>
      </c>
      <c r="Q45" s="7">
        <f t="shared" si="18"/>
        <v>25</v>
      </c>
    </row>
    <row r="46" spans="2:17" ht="10.5" customHeight="1">
      <c r="B46" s="24" t="s">
        <v>9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2:17" ht="10.5" customHeight="1">
      <c r="B47" s="32" t="s">
        <v>78</v>
      </c>
      <c r="C47" s="7">
        <f t="shared" si="0"/>
        <v>19</v>
      </c>
      <c r="D47" s="7">
        <f t="shared" si="5"/>
        <v>8</v>
      </c>
      <c r="E47" s="7">
        <f t="shared" si="5"/>
        <v>11</v>
      </c>
      <c r="F47" s="32">
        <f aca="true" t="shared" si="19" ref="F47:F52">G47+H47</f>
        <v>9</v>
      </c>
      <c r="G47" s="32">
        <v>2</v>
      </c>
      <c r="H47" s="32">
        <v>7</v>
      </c>
      <c r="I47" s="32">
        <f>J47+K47</f>
        <v>9</v>
      </c>
      <c r="J47" s="32">
        <v>5</v>
      </c>
      <c r="K47" s="32">
        <v>4</v>
      </c>
      <c r="L47" s="32">
        <f>M47+N47</f>
        <v>1</v>
      </c>
      <c r="M47" s="32">
        <v>1</v>
      </c>
      <c r="N47" s="32">
        <v>0</v>
      </c>
      <c r="O47" s="32">
        <f>P47+Q47</f>
        <v>0</v>
      </c>
      <c r="P47" s="32">
        <v>0</v>
      </c>
      <c r="Q47" s="32">
        <v>0</v>
      </c>
    </row>
    <row r="48" spans="2:17" ht="10.5" customHeight="1">
      <c r="B48" s="32" t="s">
        <v>76</v>
      </c>
      <c r="C48" s="7">
        <f t="shared" si="0"/>
        <v>24</v>
      </c>
      <c r="D48" s="7">
        <f t="shared" si="5"/>
        <v>16</v>
      </c>
      <c r="E48" s="7">
        <f t="shared" si="5"/>
        <v>8</v>
      </c>
      <c r="F48" s="32">
        <f t="shared" si="19"/>
        <v>12</v>
      </c>
      <c r="G48" s="32">
        <v>9</v>
      </c>
      <c r="H48" s="32">
        <v>3</v>
      </c>
      <c r="I48" s="32">
        <f>J48+K48</f>
        <v>10</v>
      </c>
      <c r="J48" s="32">
        <v>6</v>
      </c>
      <c r="K48" s="32">
        <v>4</v>
      </c>
      <c r="L48" s="32">
        <f>M48+N48</f>
        <v>2</v>
      </c>
      <c r="M48" s="32">
        <v>1</v>
      </c>
      <c r="N48" s="32">
        <v>1</v>
      </c>
      <c r="O48" s="32">
        <f>P48+Q48</f>
        <v>0</v>
      </c>
      <c r="P48" s="32">
        <v>0</v>
      </c>
      <c r="Q48" s="32">
        <v>0</v>
      </c>
    </row>
    <row r="49" spans="2:17" ht="10.5" customHeight="1">
      <c r="B49" s="32" t="s">
        <v>100</v>
      </c>
      <c r="C49" s="7">
        <f t="shared" si="0"/>
        <v>70</v>
      </c>
      <c r="D49" s="7">
        <f t="shared" si="5"/>
        <v>31</v>
      </c>
      <c r="E49" s="7">
        <f t="shared" si="5"/>
        <v>39</v>
      </c>
      <c r="F49" s="32">
        <f t="shared" si="19"/>
        <v>37</v>
      </c>
      <c r="G49" s="32">
        <v>16</v>
      </c>
      <c r="H49" s="32">
        <v>21</v>
      </c>
      <c r="I49" s="32">
        <f>J49+K49</f>
        <v>22</v>
      </c>
      <c r="J49" s="32">
        <v>8</v>
      </c>
      <c r="K49" s="32">
        <v>14</v>
      </c>
      <c r="L49" s="32">
        <f>M49+N49</f>
        <v>10</v>
      </c>
      <c r="M49" s="32">
        <v>7</v>
      </c>
      <c r="N49" s="32">
        <v>3</v>
      </c>
      <c r="O49" s="32">
        <f>P49+Q49</f>
        <v>1</v>
      </c>
      <c r="P49" s="32">
        <v>0</v>
      </c>
      <c r="Q49" s="32">
        <v>1</v>
      </c>
    </row>
    <row r="50" spans="2:17" ht="10.5" customHeight="1">
      <c r="B50" s="32" t="s">
        <v>79</v>
      </c>
      <c r="C50" s="7">
        <f t="shared" si="0"/>
        <v>49</v>
      </c>
      <c r="D50" s="7">
        <f t="shared" si="5"/>
        <v>15</v>
      </c>
      <c r="E50" s="7">
        <f t="shared" si="5"/>
        <v>34</v>
      </c>
      <c r="F50" s="32">
        <f t="shared" si="19"/>
        <v>19</v>
      </c>
      <c r="G50" s="32">
        <v>8</v>
      </c>
      <c r="H50" s="32">
        <v>11</v>
      </c>
      <c r="I50" s="32">
        <f>J50+K50</f>
        <v>18</v>
      </c>
      <c r="J50" s="32">
        <v>4</v>
      </c>
      <c r="K50" s="32">
        <v>14</v>
      </c>
      <c r="L50" s="32">
        <f>M50+N50</f>
        <v>11</v>
      </c>
      <c r="M50" s="32">
        <v>3</v>
      </c>
      <c r="N50" s="32">
        <v>8</v>
      </c>
      <c r="O50" s="32">
        <f>P50+Q50</f>
        <v>1</v>
      </c>
      <c r="P50" s="32">
        <v>0</v>
      </c>
      <c r="Q50" s="32">
        <v>1</v>
      </c>
    </row>
    <row r="51" spans="2:17" ht="10.5" customHeight="1">
      <c r="B51" s="32" t="s">
        <v>77</v>
      </c>
      <c r="C51" s="7">
        <f>D51+E51</f>
        <v>35</v>
      </c>
      <c r="D51" s="7">
        <f>G51+J51+M51+P51</f>
        <v>27</v>
      </c>
      <c r="E51" s="7">
        <f>H51+K51+N51+Q51</f>
        <v>8</v>
      </c>
      <c r="F51" s="32">
        <f t="shared" si="19"/>
        <v>13</v>
      </c>
      <c r="G51" s="32">
        <v>10</v>
      </c>
      <c r="H51" s="32">
        <v>3</v>
      </c>
      <c r="I51" s="32">
        <f>J51+K51</f>
        <v>17</v>
      </c>
      <c r="J51" s="32">
        <v>13</v>
      </c>
      <c r="K51" s="32">
        <v>4</v>
      </c>
      <c r="L51" s="32">
        <f>M51+N51</f>
        <v>3</v>
      </c>
      <c r="M51" s="32">
        <v>2</v>
      </c>
      <c r="N51" s="32">
        <v>1</v>
      </c>
      <c r="O51" s="32">
        <f>P51+Q51</f>
        <v>2</v>
      </c>
      <c r="P51" s="32">
        <v>2</v>
      </c>
      <c r="Q51" s="32">
        <v>0</v>
      </c>
    </row>
    <row r="52" spans="2:17" ht="10.5" customHeight="1">
      <c r="B52" s="34" t="s">
        <v>110</v>
      </c>
      <c r="C52" s="7">
        <f>D52+E52</f>
        <v>79</v>
      </c>
      <c r="D52" s="7">
        <f>G52+J52+M52+P52</f>
        <v>34</v>
      </c>
      <c r="E52" s="7">
        <f>H52+K52+N52+Q52</f>
        <v>45</v>
      </c>
      <c r="F52" s="32">
        <f t="shared" si="19"/>
        <v>32</v>
      </c>
      <c r="G52" s="32">
        <v>11</v>
      </c>
      <c r="H52" s="32">
        <v>21</v>
      </c>
      <c r="I52" s="32">
        <v>36</v>
      </c>
      <c r="J52" s="32">
        <v>18</v>
      </c>
      <c r="K52" s="32">
        <v>18</v>
      </c>
      <c r="L52" s="32">
        <v>10</v>
      </c>
      <c r="M52" s="32">
        <v>4</v>
      </c>
      <c r="N52" s="32">
        <v>6</v>
      </c>
      <c r="O52" s="32">
        <v>1</v>
      </c>
      <c r="P52" s="32">
        <v>1</v>
      </c>
      <c r="Q52" s="32">
        <v>0</v>
      </c>
    </row>
    <row r="53" spans="2:17" ht="10.5" customHeight="1">
      <c r="B53" s="25" t="s">
        <v>111</v>
      </c>
      <c r="C53" s="7">
        <f aca="true" t="shared" si="20" ref="C53:N53">SUM(C47:C52)</f>
        <v>276</v>
      </c>
      <c r="D53" s="7">
        <f t="shared" si="20"/>
        <v>131</v>
      </c>
      <c r="E53" s="7">
        <f t="shared" si="20"/>
        <v>145</v>
      </c>
      <c r="F53" s="7">
        <f t="shared" si="20"/>
        <v>122</v>
      </c>
      <c r="G53" s="7">
        <f t="shared" si="20"/>
        <v>56</v>
      </c>
      <c r="H53" s="7">
        <f t="shared" si="20"/>
        <v>66</v>
      </c>
      <c r="I53" s="7">
        <f t="shared" si="20"/>
        <v>112</v>
      </c>
      <c r="J53" s="7">
        <f t="shared" si="20"/>
        <v>54</v>
      </c>
      <c r="K53" s="7">
        <f t="shared" si="20"/>
        <v>58</v>
      </c>
      <c r="L53" s="7">
        <f t="shared" si="20"/>
        <v>37</v>
      </c>
      <c r="M53" s="7">
        <f t="shared" si="20"/>
        <v>18</v>
      </c>
      <c r="N53" s="7">
        <f t="shared" si="20"/>
        <v>19</v>
      </c>
      <c r="O53" s="7">
        <v>5</v>
      </c>
      <c r="P53" s="7">
        <f>SUM(P47:P52)</f>
        <v>3</v>
      </c>
      <c r="Q53" s="7">
        <f>SUM(Q47:Q52)</f>
        <v>2</v>
      </c>
    </row>
    <row r="54" spans="2:17" ht="10.5" customHeight="1">
      <c r="B54" s="24" t="s">
        <v>112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2:17" ht="10.5" customHeight="1">
      <c r="B55" s="25" t="s">
        <v>113</v>
      </c>
      <c r="C55" s="7">
        <f t="shared" si="0"/>
        <v>7</v>
      </c>
      <c r="D55" s="7">
        <f t="shared" si="5"/>
        <v>4</v>
      </c>
      <c r="E55" s="7">
        <f t="shared" si="5"/>
        <v>3</v>
      </c>
      <c r="F55" s="32">
        <f>G55+H55</f>
        <v>3</v>
      </c>
      <c r="G55" s="32">
        <v>3</v>
      </c>
      <c r="H55" s="32">
        <v>0</v>
      </c>
      <c r="I55" s="32">
        <f>J55+K55</f>
        <v>4</v>
      </c>
      <c r="J55" s="32">
        <v>1</v>
      </c>
      <c r="K55" s="32">
        <v>3</v>
      </c>
      <c r="L55" s="32">
        <v>0</v>
      </c>
      <c r="M55" s="32">
        <v>0</v>
      </c>
      <c r="N55" s="32">
        <v>0</v>
      </c>
      <c r="O55" s="32">
        <f>P55+Q55</f>
        <v>0</v>
      </c>
      <c r="P55" s="32">
        <v>0</v>
      </c>
      <c r="Q55" s="32">
        <v>0</v>
      </c>
    </row>
    <row r="56" spans="2:17" ht="10.5" customHeight="1">
      <c r="B56" s="25" t="s">
        <v>137</v>
      </c>
      <c r="C56" s="7">
        <f>C55</f>
        <v>7</v>
      </c>
      <c r="D56" s="7">
        <f aca="true" t="shared" si="21" ref="D56:Q56">D55</f>
        <v>4</v>
      </c>
      <c r="E56" s="7">
        <f t="shared" si="21"/>
        <v>3</v>
      </c>
      <c r="F56" s="7">
        <f t="shared" si="21"/>
        <v>3</v>
      </c>
      <c r="G56" s="7">
        <f t="shared" si="21"/>
        <v>3</v>
      </c>
      <c r="H56" s="7">
        <f t="shared" si="21"/>
        <v>0</v>
      </c>
      <c r="I56" s="7">
        <f t="shared" si="21"/>
        <v>4</v>
      </c>
      <c r="J56" s="7">
        <f t="shared" si="21"/>
        <v>1</v>
      </c>
      <c r="K56" s="7">
        <f t="shared" si="21"/>
        <v>3</v>
      </c>
      <c r="L56" s="7">
        <f t="shared" si="21"/>
        <v>0</v>
      </c>
      <c r="M56" s="7">
        <f t="shared" si="21"/>
        <v>0</v>
      </c>
      <c r="N56" s="7">
        <f t="shared" si="21"/>
        <v>0</v>
      </c>
      <c r="O56" s="7">
        <f t="shared" si="21"/>
        <v>0</v>
      </c>
      <c r="P56" s="7">
        <f t="shared" si="21"/>
        <v>0</v>
      </c>
      <c r="Q56" s="7">
        <f t="shared" si="21"/>
        <v>0</v>
      </c>
    </row>
    <row r="57" spans="2:17" ht="10.5" customHeight="1">
      <c r="B57" s="25" t="s">
        <v>80</v>
      </c>
      <c r="C57" s="22">
        <f aca="true" t="shared" si="22" ref="C57:Q57">C13+C21+C28+C38+C45+C53+C56</f>
        <v>1816</v>
      </c>
      <c r="D57" s="22">
        <f t="shared" si="22"/>
        <v>880</v>
      </c>
      <c r="E57" s="22">
        <f t="shared" si="22"/>
        <v>936</v>
      </c>
      <c r="F57" s="22">
        <f t="shared" si="22"/>
        <v>703</v>
      </c>
      <c r="G57" s="22">
        <f t="shared" si="22"/>
        <v>346</v>
      </c>
      <c r="H57" s="22">
        <f t="shared" si="22"/>
        <v>357</v>
      </c>
      <c r="I57" s="22">
        <f t="shared" si="22"/>
        <v>612</v>
      </c>
      <c r="J57" s="22">
        <f t="shared" si="22"/>
        <v>304</v>
      </c>
      <c r="K57" s="22">
        <f t="shared" si="22"/>
        <v>308</v>
      </c>
      <c r="L57" s="22">
        <f t="shared" si="22"/>
        <v>328</v>
      </c>
      <c r="M57" s="22">
        <f t="shared" si="22"/>
        <v>135</v>
      </c>
      <c r="N57" s="22">
        <f t="shared" si="22"/>
        <v>193</v>
      </c>
      <c r="O57" s="22">
        <f t="shared" si="22"/>
        <v>173</v>
      </c>
      <c r="P57" s="22">
        <f t="shared" si="22"/>
        <v>95</v>
      </c>
      <c r="Q57" s="22">
        <f t="shared" si="22"/>
        <v>78</v>
      </c>
    </row>
    <row r="58" ht="10.5" customHeight="1" thickBot="1"/>
    <row r="59" spans="1:22" ht="15" customHeight="1" thickBot="1">
      <c r="A59" s="87" t="str">
        <f>'總合計表'!B3</f>
        <v>991註冊人數統計</v>
      </c>
      <c r="B59" s="89" t="s">
        <v>1</v>
      </c>
      <c r="C59" s="89" t="s">
        <v>2</v>
      </c>
      <c r="D59" s="89" t="s">
        <v>3</v>
      </c>
      <c r="E59" s="16"/>
      <c r="F59" s="81" t="str">
        <f>'總合計表'!B11</f>
        <v>991註冊人數</v>
      </c>
      <c r="G59" s="82"/>
      <c r="H59" s="83"/>
      <c r="I59" s="75" t="s">
        <v>80</v>
      </c>
      <c r="J59" s="76"/>
      <c r="K59" s="77"/>
      <c r="L59" s="75" t="s">
        <v>94</v>
      </c>
      <c r="M59" s="76"/>
      <c r="N59" s="77"/>
      <c r="O59" s="75" t="s">
        <v>95</v>
      </c>
      <c r="P59" s="76"/>
      <c r="Q59" s="77"/>
      <c r="R59" s="75" t="s">
        <v>96</v>
      </c>
      <c r="S59" s="76"/>
      <c r="T59" s="77"/>
      <c r="U59" s="11"/>
      <c r="V59" s="11"/>
    </row>
    <row r="60" spans="1:22" ht="15" customHeight="1" thickBot="1">
      <c r="A60" s="88"/>
      <c r="B60" s="90"/>
      <c r="C60" s="90"/>
      <c r="D60" s="90"/>
      <c r="E60" s="16"/>
      <c r="F60" s="84"/>
      <c r="G60" s="85"/>
      <c r="H60" s="86"/>
      <c r="I60" s="19" t="s">
        <v>1</v>
      </c>
      <c r="J60" s="19" t="s">
        <v>2</v>
      </c>
      <c r="K60" s="19" t="s">
        <v>3</v>
      </c>
      <c r="L60" s="19" t="s">
        <v>1</v>
      </c>
      <c r="M60" s="19" t="s">
        <v>2</v>
      </c>
      <c r="N60" s="19" t="s">
        <v>3</v>
      </c>
      <c r="O60" s="19" t="s">
        <v>1</v>
      </c>
      <c r="P60" s="19" t="s">
        <v>2</v>
      </c>
      <c r="Q60" s="19" t="s">
        <v>3</v>
      </c>
      <c r="R60" s="19" t="s">
        <v>1</v>
      </c>
      <c r="S60" s="19" t="s">
        <v>2</v>
      </c>
      <c r="T60" s="19" t="s">
        <v>3</v>
      </c>
      <c r="U60" s="11"/>
      <c r="V60" s="11"/>
    </row>
    <row r="61" spans="1:22" ht="12" customHeight="1" thickBot="1">
      <c r="A61" s="23" t="s">
        <v>92</v>
      </c>
      <c r="B61" s="14">
        <f>'總合計表'!C5</f>
        <v>7867</v>
      </c>
      <c r="C61" s="14">
        <f>'總合計表'!D5</f>
        <v>4090</v>
      </c>
      <c r="D61" s="14">
        <f>'總合計表'!E5</f>
        <v>3777</v>
      </c>
      <c r="E61" s="16"/>
      <c r="F61" s="78" t="s">
        <v>6</v>
      </c>
      <c r="G61" s="79"/>
      <c r="H61" s="80"/>
      <c r="I61" s="20">
        <f>'總合計表'!E13</f>
        <v>2038</v>
      </c>
      <c r="J61" s="20">
        <f>'總合計表'!F13</f>
        <v>1062</v>
      </c>
      <c r="K61" s="20">
        <f>'總合計表'!G13</f>
        <v>976</v>
      </c>
      <c r="L61" s="20">
        <f>'總合計表'!H13</f>
        <v>1704</v>
      </c>
      <c r="M61" s="20">
        <f>'總合計表'!I13</f>
        <v>887</v>
      </c>
      <c r="N61" s="20">
        <f>'總合計表'!J13</f>
        <v>817</v>
      </c>
      <c r="O61" s="20">
        <f>'總合計表'!K13</f>
        <v>291</v>
      </c>
      <c r="P61" s="20">
        <f>'總合計表'!L13</f>
        <v>151</v>
      </c>
      <c r="Q61" s="20">
        <f>'總合計表'!M13</f>
        <v>140</v>
      </c>
      <c r="R61" s="20">
        <f>'總合計表'!N13</f>
        <v>43</v>
      </c>
      <c r="S61" s="20">
        <f>'總合計表'!O13</f>
        <v>24</v>
      </c>
      <c r="T61" s="20">
        <f>'總合計表'!P13</f>
        <v>19</v>
      </c>
      <c r="U61" s="11"/>
      <c r="V61" s="11"/>
    </row>
    <row r="62" spans="1:22" ht="12" customHeight="1" thickBot="1">
      <c r="A62" s="23" t="s">
        <v>90</v>
      </c>
      <c r="B62" s="14">
        <f>'總合計表'!C6</f>
        <v>1816</v>
      </c>
      <c r="C62" s="14">
        <f>'總合計表'!D6</f>
        <v>880</v>
      </c>
      <c r="D62" s="14">
        <f>'總合計表'!E6</f>
        <v>936</v>
      </c>
      <c r="E62" s="16"/>
      <c r="F62" s="78" t="s">
        <v>8</v>
      </c>
      <c r="G62" s="79"/>
      <c r="H62" s="80"/>
      <c r="I62" s="20">
        <f>'總合計表'!E14</f>
        <v>1920</v>
      </c>
      <c r="J62" s="20">
        <f>'總合計表'!F14</f>
        <v>1576</v>
      </c>
      <c r="K62" s="20">
        <f>'總合計表'!G14</f>
        <v>344</v>
      </c>
      <c r="L62" s="20">
        <f>'總合計表'!H14</f>
        <v>1654</v>
      </c>
      <c r="M62" s="20">
        <f>'總合計表'!I14</f>
        <v>1356</v>
      </c>
      <c r="N62" s="20">
        <f>'總合計表'!J14</f>
        <v>298</v>
      </c>
      <c r="O62" s="20">
        <f>'總合計表'!K14</f>
        <v>248</v>
      </c>
      <c r="P62" s="20">
        <f>'總合計表'!L14</f>
        <v>205</v>
      </c>
      <c r="Q62" s="20">
        <f>'總合計表'!M14</f>
        <v>43</v>
      </c>
      <c r="R62" s="20">
        <f>'總合計表'!N14</f>
        <v>18</v>
      </c>
      <c r="S62" s="20">
        <f>'總合計表'!O14</f>
        <v>15</v>
      </c>
      <c r="T62" s="20">
        <f>'總合計表'!P14</f>
        <v>3</v>
      </c>
      <c r="U62" s="11"/>
      <c r="V62" s="11"/>
    </row>
    <row r="63" spans="1:22" ht="12" customHeight="1" thickBot="1">
      <c r="A63" s="23" t="s">
        <v>91</v>
      </c>
      <c r="B63" s="14">
        <f>'總合計表'!C7</f>
        <v>190</v>
      </c>
      <c r="C63" s="14">
        <f>'總合計表'!D7</f>
        <v>111</v>
      </c>
      <c r="D63" s="14">
        <f>'總合計表'!E7</f>
        <v>79</v>
      </c>
      <c r="E63" s="16"/>
      <c r="F63" s="78" t="s">
        <v>7</v>
      </c>
      <c r="G63" s="79"/>
      <c r="H63" s="80"/>
      <c r="I63" s="20">
        <f>'總合計表'!E15</f>
        <v>1353</v>
      </c>
      <c r="J63" s="20">
        <f>'總合計表'!F15</f>
        <v>729</v>
      </c>
      <c r="K63" s="20">
        <f>'總合計表'!G15</f>
        <v>624</v>
      </c>
      <c r="L63" s="20">
        <f>'總合計表'!H15</f>
        <v>1122</v>
      </c>
      <c r="M63" s="20">
        <f>'總合計表'!I15</f>
        <v>609</v>
      </c>
      <c r="N63" s="20">
        <f>'總合計表'!J15</f>
        <v>513</v>
      </c>
      <c r="O63" s="20">
        <f>'總合計表'!K15</f>
        <v>214</v>
      </c>
      <c r="P63" s="20">
        <f>'總合計表'!L15</f>
        <v>114</v>
      </c>
      <c r="Q63" s="20">
        <f>'總合計表'!M15</f>
        <v>100</v>
      </c>
      <c r="R63" s="20">
        <f>'總合計表'!N15</f>
        <v>17</v>
      </c>
      <c r="S63" s="20">
        <f>'總合計表'!O15</f>
        <v>6</v>
      </c>
      <c r="T63" s="20">
        <f>'總合計表'!P15</f>
        <v>11</v>
      </c>
      <c r="U63" s="11"/>
      <c r="V63" s="11"/>
    </row>
    <row r="64" spans="1:22" ht="12" customHeight="1" thickBot="1">
      <c r="A64" s="23" t="s">
        <v>93</v>
      </c>
      <c r="B64" s="14">
        <f>'總合計表'!C8</f>
        <v>9873</v>
      </c>
      <c r="C64" s="14">
        <f>'總合計表'!D8</f>
        <v>5081</v>
      </c>
      <c r="D64" s="14">
        <f>'總合計表'!E8</f>
        <v>4792</v>
      </c>
      <c r="E64" s="16"/>
      <c r="F64" s="78" t="s">
        <v>4</v>
      </c>
      <c r="G64" s="79"/>
      <c r="H64" s="80"/>
      <c r="I64" s="20">
        <f>'總合計表'!E16</f>
        <v>1788</v>
      </c>
      <c r="J64" s="20">
        <f>'總合計表'!F16</f>
        <v>631</v>
      </c>
      <c r="K64" s="20">
        <f>'總合計表'!G16</f>
        <v>1157</v>
      </c>
      <c r="L64" s="20">
        <f>'總合計表'!H16</f>
        <v>1165</v>
      </c>
      <c r="M64" s="20">
        <f>'總合計表'!I16</f>
        <v>398</v>
      </c>
      <c r="N64" s="20">
        <f>'總合計表'!J16</f>
        <v>767</v>
      </c>
      <c r="O64" s="20">
        <f>'總合計表'!K16</f>
        <v>555</v>
      </c>
      <c r="P64" s="20">
        <f>'總合計表'!L16</f>
        <v>197</v>
      </c>
      <c r="Q64" s="20">
        <f>'總合計表'!M16</f>
        <v>358</v>
      </c>
      <c r="R64" s="20">
        <f>'總合計表'!N16</f>
        <v>68</v>
      </c>
      <c r="S64" s="20">
        <f>'總合計表'!O16</f>
        <v>36</v>
      </c>
      <c r="T64" s="20">
        <f>'總合計表'!P16</f>
        <v>32</v>
      </c>
      <c r="U64" s="11"/>
      <c r="V64" s="11"/>
    </row>
    <row r="65" spans="1:22" ht="12" customHeight="1" thickBot="1">
      <c r="A65" s="13"/>
      <c r="B65" s="13"/>
      <c r="C65" s="13"/>
      <c r="D65" s="13"/>
      <c r="E65" s="16"/>
      <c r="F65" s="78" t="s">
        <v>5</v>
      </c>
      <c r="G65" s="79"/>
      <c r="H65" s="80"/>
      <c r="I65" s="20">
        <f>'總合計表'!E17</f>
        <v>1449</v>
      </c>
      <c r="J65" s="20">
        <f>'總合計表'!F17</f>
        <v>428</v>
      </c>
      <c r="K65" s="20">
        <f>'總合計表'!G17</f>
        <v>1021</v>
      </c>
      <c r="L65" s="20">
        <f>'總合計表'!H17</f>
        <v>1224</v>
      </c>
      <c r="M65" s="20">
        <f>'總合計表'!I17</f>
        <v>350</v>
      </c>
      <c r="N65" s="20">
        <f>'總合計表'!J17</f>
        <v>874</v>
      </c>
      <c r="O65" s="20">
        <f>'總合計表'!K17</f>
        <v>225</v>
      </c>
      <c r="P65" s="20">
        <f>'總合計表'!L17</f>
        <v>78</v>
      </c>
      <c r="Q65" s="20">
        <f>'總合計表'!M17</f>
        <v>147</v>
      </c>
      <c r="R65" s="20">
        <f>'總合計表'!N17</f>
        <v>0</v>
      </c>
      <c r="S65" s="20">
        <f>'總合計表'!O17</f>
        <v>0</v>
      </c>
      <c r="T65" s="20">
        <f>'總合計表'!P17</f>
        <v>0</v>
      </c>
      <c r="U65" s="11"/>
      <c r="V65" s="11"/>
    </row>
    <row r="66" spans="1:22" ht="12" customHeight="1" thickBot="1">
      <c r="A66" s="13"/>
      <c r="B66" s="13"/>
      <c r="C66" s="13"/>
      <c r="D66" s="13"/>
      <c r="E66" s="16"/>
      <c r="F66" s="78" t="s">
        <v>9</v>
      </c>
      <c r="G66" s="79"/>
      <c r="H66" s="80"/>
      <c r="I66" s="20">
        <f>'總合計表'!E18</f>
        <v>1318</v>
      </c>
      <c r="J66" s="20">
        <f>'總合計表'!F18</f>
        <v>651</v>
      </c>
      <c r="K66" s="20">
        <f>'總合計表'!G18</f>
        <v>667</v>
      </c>
      <c r="L66" s="20">
        <f>'總合計表'!H18</f>
        <v>998</v>
      </c>
      <c r="M66" s="20">
        <f>'總合計表'!I18</f>
        <v>490</v>
      </c>
      <c r="N66" s="20">
        <f>'總合計表'!J18</f>
        <v>508</v>
      </c>
      <c r="O66" s="20">
        <f>'總合計表'!K18</f>
        <v>276</v>
      </c>
      <c r="P66" s="20">
        <f>'總合計表'!L18</f>
        <v>131</v>
      </c>
      <c r="Q66" s="20">
        <f>'總合計表'!M18</f>
        <v>145</v>
      </c>
      <c r="R66" s="20">
        <f>'總合計表'!N18</f>
        <v>44</v>
      </c>
      <c r="S66" s="20">
        <f>'總合計表'!O18</f>
        <v>30</v>
      </c>
      <c r="T66" s="20">
        <f>'總合計表'!P18</f>
        <v>14</v>
      </c>
      <c r="U66" s="11"/>
      <c r="V66" s="11"/>
    </row>
    <row r="67" spans="1:22" ht="12" customHeight="1" thickBot="1">
      <c r="A67" s="13"/>
      <c r="B67" s="13"/>
      <c r="C67" s="13"/>
      <c r="D67" s="13"/>
      <c r="E67" s="16"/>
      <c r="F67" s="78" t="s">
        <v>89</v>
      </c>
      <c r="G67" s="79"/>
      <c r="H67" s="80"/>
      <c r="I67" s="20">
        <f>'總合計表'!E19</f>
        <v>7</v>
      </c>
      <c r="J67" s="20">
        <f>'總合計表'!F19</f>
        <v>4</v>
      </c>
      <c r="K67" s="20">
        <f>'總合計表'!G19</f>
        <v>3</v>
      </c>
      <c r="L67" s="20">
        <f>'總合計表'!H19</f>
        <v>0</v>
      </c>
      <c r="M67" s="20">
        <f>'總合計表'!I19</f>
        <v>0</v>
      </c>
      <c r="N67" s="20">
        <f>'總合計表'!J19</f>
        <v>0</v>
      </c>
      <c r="O67" s="20">
        <f>'總合計表'!K19</f>
        <v>7</v>
      </c>
      <c r="P67" s="20">
        <f>'總合計表'!L19</f>
        <v>4</v>
      </c>
      <c r="Q67" s="20">
        <f>'總合計表'!M19</f>
        <v>3</v>
      </c>
      <c r="R67" s="20">
        <f>'總合計表'!N19</f>
        <v>0</v>
      </c>
      <c r="S67" s="20">
        <f>'總合計表'!O19</f>
        <v>0</v>
      </c>
      <c r="T67" s="20">
        <f>'總合計表'!P19</f>
        <v>0</v>
      </c>
      <c r="U67" s="11"/>
      <c r="V67" s="11"/>
    </row>
    <row r="68" spans="1:22" ht="12" customHeight="1" thickBot="1">
      <c r="A68" s="13"/>
      <c r="B68" s="13"/>
      <c r="C68" s="13"/>
      <c r="D68" s="13"/>
      <c r="E68" s="16"/>
      <c r="F68" s="78" t="s">
        <v>47</v>
      </c>
      <c r="G68" s="79"/>
      <c r="H68" s="80"/>
      <c r="I68" s="20">
        <f>'總合計表'!E20</f>
        <v>9873</v>
      </c>
      <c r="J68" s="20">
        <f>'總合計表'!F20</f>
        <v>5081</v>
      </c>
      <c r="K68" s="20">
        <f>'總合計表'!G20</f>
        <v>4792</v>
      </c>
      <c r="L68" s="20">
        <f>'總合計表'!H20</f>
        <v>7867</v>
      </c>
      <c r="M68" s="20">
        <f>'總合計表'!I20</f>
        <v>4090</v>
      </c>
      <c r="N68" s="20">
        <f>'總合計表'!J20</f>
        <v>3777</v>
      </c>
      <c r="O68" s="20">
        <f>'總合計表'!K20</f>
        <v>1816</v>
      </c>
      <c r="P68" s="20">
        <f>'總合計表'!L20</f>
        <v>880</v>
      </c>
      <c r="Q68" s="20">
        <f>'總合計表'!M20</f>
        <v>936</v>
      </c>
      <c r="R68" s="20">
        <f>'總合計表'!N20</f>
        <v>190</v>
      </c>
      <c r="S68" s="20">
        <f>'總合計表'!O20</f>
        <v>111</v>
      </c>
      <c r="T68" s="20">
        <f>'總合計表'!P20</f>
        <v>79</v>
      </c>
      <c r="U68" s="11"/>
      <c r="V68" s="11"/>
    </row>
  </sheetData>
  <mergeCells count="25">
    <mergeCell ref="F68:H68"/>
    <mergeCell ref="A59:A60"/>
    <mergeCell ref="B59:B60"/>
    <mergeCell ref="C59:C60"/>
    <mergeCell ref="D59:D60"/>
    <mergeCell ref="F63:H63"/>
    <mergeCell ref="F64:H64"/>
    <mergeCell ref="F65:H65"/>
    <mergeCell ref="F66:H66"/>
    <mergeCell ref="F67:H67"/>
    <mergeCell ref="O59:Q59"/>
    <mergeCell ref="R59:T59"/>
    <mergeCell ref="F61:H61"/>
    <mergeCell ref="F62:H62"/>
    <mergeCell ref="F59:H60"/>
    <mergeCell ref="I59:K59"/>
    <mergeCell ref="L59:N59"/>
    <mergeCell ref="N1:Q1"/>
    <mergeCell ref="B1:M1"/>
    <mergeCell ref="L2:N2"/>
    <mergeCell ref="O2:Q2"/>
    <mergeCell ref="B2:B3"/>
    <mergeCell ref="C2:E2"/>
    <mergeCell ref="F2:H2"/>
    <mergeCell ref="I2:K2"/>
  </mergeCells>
  <printOptions horizont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Z33"/>
  <sheetViews>
    <sheetView workbookViewId="0" topLeftCell="A1">
      <selection activeCell="A22" sqref="A22"/>
    </sheetView>
  </sheetViews>
  <sheetFormatPr defaultColWidth="9.00390625" defaultRowHeight="16.5"/>
  <cols>
    <col min="1" max="1" width="22.75390625" style="8" customWidth="1"/>
    <col min="2" max="4" width="4.375" style="3" customWidth="1"/>
    <col min="5" max="5" width="4.375" style="5" customWidth="1"/>
    <col min="6" max="16" width="4.375" style="3" customWidth="1"/>
    <col min="17" max="25" width="4.375" style="1" customWidth="1"/>
    <col min="26" max="16384" width="9.00390625" style="1" customWidth="1"/>
  </cols>
  <sheetData>
    <row r="1" spans="1:22" ht="42" customHeight="1">
      <c r="A1" s="72" t="s">
        <v>114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93"/>
      <c r="N1" s="93"/>
      <c r="O1" s="93"/>
      <c r="P1" s="93"/>
      <c r="Q1" s="96" t="str">
        <f>'99-1(日大)'!Q1:V1</f>
        <v>統計日期: 99 年10 月26 日</v>
      </c>
      <c r="R1" s="97"/>
      <c r="S1" s="97"/>
      <c r="T1" s="97"/>
      <c r="U1" s="97"/>
      <c r="V1" s="97"/>
    </row>
    <row r="2" spans="1:25" ht="19.5" customHeight="1">
      <c r="A2" s="94" t="s">
        <v>0</v>
      </c>
      <c r="B2" s="95" t="s">
        <v>101</v>
      </c>
      <c r="C2" s="95"/>
      <c r="D2" s="95"/>
      <c r="E2" s="95" t="s">
        <v>81</v>
      </c>
      <c r="F2" s="95"/>
      <c r="G2" s="95"/>
      <c r="H2" s="95" t="s">
        <v>43</v>
      </c>
      <c r="I2" s="95"/>
      <c r="J2" s="95"/>
      <c r="K2" s="95" t="s">
        <v>44</v>
      </c>
      <c r="L2" s="95"/>
      <c r="M2" s="95"/>
      <c r="N2" s="95" t="s">
        <v>45</v>
      </c>
      <c r="O2" s="95"/>
      <c r="P2" s="95"/>
      <c r="Q2" s="95" t="s">
        <v>50</v>
      </c>
      <c r="R2" s="95"/>
      <c r="S2" s="95"/>
      <c r="T2" s="95" t="s">
        <v>82</v>
      </c>
      <c r="U2" s="95"/>
      <c r="V2" s="95"/>
      <c r="W2" s="95" t="s">
        <v>83</v>
      </c>
      <c r="X2" s="95"/>
      <c r="Y2" s="95"/>
    </row>
    <row r="3" spans="1:25" ht="19.5" customHeight="1">
      <c r="A3" s="94"/>
      <c r="B3" s="9" t="s">
        <v>84</v>
      </c>
      <c r="C3" s="9" t="s">
        <v>2</v>
      </c>
      <c r="D3" s="9" t="s">
        <v>3</v>
      </c>
      <c r="E3" s="9" t="s">
        <v>1</v>
      </c>
      <c r="F3" s="9" t="s">
        <v>2</v>
      </c>
      <c r="G3" s="9" t="s">
        <v>3</v>
      </c>
      <c r="H3" s="9" t="s">
        <v>1</v>
      </c>
      <c r="I3" s="9" t="s">
        <v>2</v>
      </c>
      <c r="J3" s="9" t="s">
        <v>3</v>
      </c>
      <c r="K3" s="9" t="s">
        <v>1</v>
      </c>
      <c r="L3" s="9" t="s">
        <v>2</v>
      </c>
      <c r="M3" s="9" t="s">
        <v>3</v>
      </c>
      <c r="N3" s="9" t="s">
        <v>1</v>
      </c>
      <c r="O3" s="9" t="s">
        <v>2</v>
      </c>
      <c r="P3" s="9" t="s">
        <v>3</v>
      </c>
      <c r="Q3" s="9" t="s">
        <v>1</v>
      </c>
      <c r="R3" s="9" t="s">
        <v>2</v>
      </c>
      <c r="S3" s="9" t="s">
        <v>3</v>
      </c>
      <c r="T3" s="9" t="s">
        <v>1</v>
      </c>
      <c r="U3" s="9" t="s">
        <v>2</v>
      </c>
      <c r="V3" s="9" t="s">
        <v>3</v>
      </c>
      <c r="W3" s="9" t="s">
        <v>1</v>
      </c>
      <c r="X3" s="9" t="s">
        <v>2</v>
      </c>
      <c r="Y3" s="9" t="s">
        <v>3</v>
      </c>
    </row>
    <row r="4" spans="1:25" s="29" customFormat="1" ht="18" customHeight="1">
      <c r="A4" s="30" t="s">
        <v>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6" ht="18" customHeight="1">
      <c r="A5" s="27" t="s">
        <v>115</v>
      </c>
      <c r="B5" s="6">
        <f>C5+D5</f>
        <v>43</v>
      </c>
      <c r="C5" s="6">
        <f>F5+I5+L5+O5+R5+U5</f>
        <v>24</v>
      </c>
      <c r="D5" s="6">
        <f>G5+J5+M5+P5+S5+V5</f>
        <v>19</v>
      </c>
      <c r="E5" s="6">
        <f>F5+G5</f>
        <v>12</v>
      </c>
      <c r="F5" s="6">
        <v>6</v>
      </c>
      <c r="G5" s="6">
        <v>6</v>
      </c>
      <c r="H5" s="6">
        <f>I5+J5</f>
        <v>7</v>
      </c>
      <c r="I5" s="6">
        <v>3</v>
      </c>
      <c r="J5" s="6">
        <v>4</v>
      </c>
      <c r="K5" s="6">
        <f>L5+M5</f>
        <v>6</v>
      </c>
      <c r="L5" s="6">
        <v>3</v>
      </c>
      <c r="M5" s="6">
        <v>3</v>
      </c>
      <c r="N5" s="6">
        <f>O5+P5</f>
        <v>8</v>
      </c>
      <c r="O5" s="6">
        <v>5</v>
      </c>
      <c r="P5" s="6">
        <v>3</v>
      </c>
      <c r="Q5" s="6">
        <f>R5+S5</f>
        <v>5</v>
      </c>
      <c r="R5" s="6">
        <v>2</v>
      </c>
      <c r="S5" s="6">
        <v>3</v>
      </c>
      <c r="T5" s="6">
        <f>U5+V5</f>
        <v>5</v>
      </c>
      <c r="U5" s="6">
        <v>5</v>
      </c>
      <c r="V5" s="6">
        <v>0</v>
      </c>
      <c r="W5" s="6">
        <f>X5+Y5</f>
        <v>0</v>
      </c>
      <c r="X5" s="6">
        <v>0</v>
      </c>
      <c r="Y5" s="6">
        <v>0</v>
      </c>
      <c r="Z5" s="10"/>
    </row>
    <row r="6" spans="1:26" ht="18" customHeight="1">
      <c r="A6" s="27" t="s">
        <v>46</v>
      </c>
      <c r="B6" s="6">
        <f aca="true" t="shared" si="0" ref="B6:G6">SUM(B5)</f>
        <v>43</v>
      </c>
      <c r="C6" s="6">
        <f t="shared" si="0"/>
        <v>24</v>
      </c>
      <c r="D6" s="6">
        <f t="shared" si="0"/>
        <v>19</v>
      </c>
      <c r="E6" s="6">
        <f t="shared" si="0"/>
        <v>12</v>
      </c>
      <c r="F6" s="6">
        <f t="shared" si="0"/>
        <v>6</v>
      </c>
      <c r="G6" s="6">
        <f t="shared" si="0"/>
        <v>6</v>
      </c>
      <c r="H6" s="6">
        <f>I6+J6</f>
        <v>7</v>
      </c>
      <c r="I6" s="6">
        <f>SUM(I5)</f>
        <v>3</v>
      </c>
      <c r="J6" s="6">
        <f>SUM(J5)</f>
        <v>4</v>
      </c>
      <c r="K6" s="6">
        <f>L6+M6</f>
        <v>6</v>
      </c>
      <c r="L6" s="6">
        <f>SUM(L5)</f>
        <v>3</v>
      </c>
      <c r="M6" s="6">
        <f>SUM(M5)</f>
        <v>3</v>
      </c>
      <c r="N6" s="6">
        <f>O6+P6</f>
        <v>8</v>
      </c>
      <c r="O6" s="6">
        <f>SUM(O5)</f>
        <v>5</v>
      </c>
      <c r="P6" s="6">
        <f>SUM(P5)</f>
        <v>3</v>
      </c>
      <c r="Q6" s="6">
        <f>R6+S6</f>
        <v>5</v>
      </c>
      <c r="R6" s="6">
        <f>SUM(R5)</f>
        <v>2</v>
      </c>
      <c r="S6" s="6">
        <f>SUM(S5)</f>
        <v>3</v>
      </c>
      <c r="T6" s="6">
        <f>U6+V6</f>
        <v>5</v>
      </c>
      <c r="U6" s="6">
        <f>SUM(U5)</f>
        <v>5</v>
      </c>
      <c r="V6" s="6">
        <f>SUM(V5)</f>
        <v>0</v>
      </c>
      <c r="W6" s="6">
        <f>X6+Y6</f>
        <v>0</v>
      </c>
      <c r="X6" s="6">
        <f>SUM(X5)</f>
        <v>0</v>
      </c>
      <c r="Y6" s="6">
        <f>SUM(Y5)</f>
        <v>0</v>
      </c>
      <c r="Z6" s="10"/>
    </row>
    <row r="7" spans="1:26" ht="18" customHeight="1">
      <c r="A7" s="31" t="s">
        <v>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10"/>
    </row>
    <row r="8" spans="1:26" ht="18" customHeight="1">
      <c r="A8" s="27" t="s">
        <v>85</v>
      </c>
      <c r="B8" s="6">
        <f>C8+D8</f>
        <v>8</v>
      </c>
      <c r="C8" s="6">
        <f>F8+I8+L8+O8+R8+U8</f>
        <v>7</v>
      </c>
      <c r="D8" s="6">
        <f>G8+J8+M8+P8+S8+V8</f>
        <v>1</v>
      </c>
      <c r="E8" s="6">
        <f>F8+G8</f>
        <v>2</v>
      </c>
      <c r="F8" s="6">
        <v>2</v>
      </c>
      <c r="G8" s="6">
        <v>0</v>
      </c>
      <c r="H8" s="6">
        <f>I8+J8</f>
        <v>2</v>
      </c>
      <c r="I8" s="6">
        <v>2</v>
      </c>
      <c r="J8" s="6">
        <v>0</v>
      </c>
      <c r="K8" s="6">
        <f>L8+M8</f>
        <v>4</v>
      </c>
      <c r="L8" s="6">
        <v>3</v>
      </c>
      <c r="M8" s="6">
        <v>1</v>
      </c>
      <c r="N8" s="6">
        <f>O8+P8</f>
        <v>0</v>
      </c>
      <c r="O8" s="6">
        <v>0</v>
      </c>
      <c r="P8" s="6">
        <v>0</v>
      </c>
      <c r="Q8" s="6">
        <f>R8+S8</f>
        <v>0</v>
      </c>
      <c r="R8" s="6">
        <v>0</v>
      </c>
      <c r="S8" s="6">
        <v>0</v>
      </c>
      <c r="T8" s="6">
        <f>U8+V8</f>
        <v>0</v>
      </c>
      <c r="U8" s="6">
        <v>0</v>
      </c>
      <c r="V8" s="6">
        <v>0</v>
      </c>
      <c r="W8" s="6">
        <f>X8+Y8</f>
        <v>0</v>
      </c>
      <c r="X8" s="6">
        <v>0</v>
      </c>
      <c r="Y8" s="6">
        <v>0</v>
      </c>
      <c r="Z8" s="10"/>
    </row>
    <row r="9" spans="1:26" ht="18" customHeight="1">
      <c r="A9" s="27" t="s">
        <v>86</v>
      </c>
      <c r="B9" s="6">
        <f>C9+D9</f>
        <v>10</v>
      </c>
      <c r="C9" s="6">
        <f>F9+I9+L9+O9+R9+U9</f>
        <v>8</v>
      </c>
      <c r="D9" s="6">
        <f>G9+J9+M9+P9+S9+V9</f>
        <v>2</v>
      </c>
      <c r="E9" s="6">
        <f>F9+G9</f>
        <v>6</v>
      </c>
      <c r="F9" s="6">
        <v>5</v>
      </c>
      <c r="G9" s="6">
        <v>1</v>
      </c>
      <c r="H9" s="6">
        <f>I9+J9</f>
        <v>1</v>
      </c>
      <c r="I9" s="6">
        <v>1</v>
      </c>
      <c r="J9" s="6">
        <v>0</v>
      </c>
      <c r="K9" s="6">
        <f>L9+M9</f>
        <v>2</v>
      </c>
      <c r="L9" s="6">
        <v>1</v>
      </c>
      <c r="M9" s="6">
        <v>1</v>
      </c>
      <c r="N9" s="6">
        <f>O9+P9</f>
        <v>1</v>
      </c>
      <c r="O9" s="6">
        <v>1</v>
      </c>
      <c r="P9" s="6">
        <v>0</v>
      </c>
      <c r="Q9" s="6">
        <f>R9+S9</f>
        <v>0</v>
      </c>
      <c r="R9" s="6">
        <v>0</v>
      </c>
      <c r="S9" s="6">
        <v>0</v>
      </c>
      <c r="T9" s="6">
        <f>U9+V9</f>
        <v>0</v>
      </c>
      <c r="U9" s="6">
        <v>0</v>
      </c>
      <c r="V9" s="6">
        <v>0</v>
      </c>
      <c r="W9" s="6">
        <f>X9+Y9</f>
        <v>0</v>
      </c>
      <c r="X9" s="6">
        <v>0</v>
      </c>
      <c r="Y9" s="6">
        <v>0</v>
      </c>
      <c r="Z9" s="10"/>
    </row>
    <row r="10" spans="1:26" ht="18" customHeight="1">
      <c r="A10" s="27" t="s">
        <v>46</v>
      </c>
      <c r="B10" s="6">
        <f aca="true" t="shared" si="1" ref="B10:G10">SUM(B8:B9)</f>
        <v>18</v>
      </c>
      <c r="C10" s="6">
        <f t="shared" si="1"/>
        <v>15</v>
      </c>
      <c r="D10" s="6">
        <f t="shared" si="1"/>
        <v>3</v>
      </c>
      <c r="E10" s="6">
        <f t="shared" si="1"/>
        <v>8</v>
      </c>
      <c r="F10" s="6">
        <f t="shared" si="1"/>
        <v>7</v>
      </c>
      <c r="G10" s="6">
        <f t="shared" si="1"/>
        <v>1</v>
      </c>
      <c r="H10" s="6">
        <f>I10+J10</f>
        <v>3</v>
      </c>
      <c r="I10" s="6">
        <f>SUM(I8:I9)</f>
        <v>3</v>
      </c>
      <c r="J10" s="6">
        <f>SUM(J8:J9)</f>
        <v>0</v>
      </c>
      <c r="K10" s="6">
        <f>L10+M10</f>
        <v>6</v>
      </c>
      <c r="L10" s="6">
        <f>SUM(L8:L9)</f>
        <v>4</v>
      </c>
      <c r="M10" s="6">
        <f>SUM(M8:M9)</f>
        <v>2</v>
      </c>
      <c r="N10" s="6">
        <f>O10+P10</f>
        <v>1</v>
      </c>
      <c r="O10" s="6">
        <f>SUM(O8:O9)</f>
        <v>1</v>
      </c>
      <c r="P10" s="6">
        <f>SUM(P8:P9)</f>
        <v>0</v>
      </c>
      <c r="Q10" s="6">
        <f>R10+S10</f>
        <v>0</v>
      </c>
      <c r="R10" s="6">
        <f>SUM(R8:R9)</f>
        <v>0</v>
      </c>
      <c r="S10" s="6">
        <f>SUM(S8:S9)</f>
        <v>0</v>
      </c>
      <c r="T10" s="6">
        <f>U10+V10</f>
        <v>0</v>
      </c>
      <c r="U10" s="6">
        <f>SUM(U8:U9)</f>
        <v>0</v>
      </c>
      <c r="V10" s="6">
        <f>SUM(V8:V9)</f>
        <v>0</v>
      </c>
      <c r="W10" s="6">
        <f>X10+Y10</f>
        <v>0</v>
      </c>
      <c r="X10" s="6">
        <f>SUM(X8:X9)</f>
        <v>0</v>
      </c>
      <c r="Y10" s="6">
        <f>SUM(Y8:Y9)</f>
        <v>0</v>
      </c>
      <c r="Z10" s="10"/>
    </row>
    <row r="11" spans="1:26" ht="18" customHeight="1">
      <c r="A11" s="31" t="s">
        <v>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10"/>
    </row>
    <row r="12" spans="1:26" ht="18" customHeight="1">
      <c r="A12" s="27" t="s">
        <v>87</v>
      </c>
      <c r="B12" s="6">
        <f>C12+D12</f>
        <v>17</v>
      </c>
      <c r="C12" s="6">
        <f>F12+I12+L12+O12+R12+U12</f>
        <v>6</v>
      </c>
      <c r="D12" s="6">
        <f>G12+J12+M12+P12+S12+V12</f>
        <v>11</v>
      </c>
      <c r="E12" s="6">
        <f>F12+G12</f>
        <v>3</v>
      </c>
      <c r="F12" s="6">
        <v>0</v>
      </c>
      <c r="G12" s="6">
        <v>3</v>
      </c>
      <c r="H12" s="6">
        <f>I12+J12</f>
        <v>3</v>
      </c>
      <c r="I12" s="6">
        <v>1</v>
      </c>
      <c r="J12" s="6">
        <v>2</v>
      </c>
      <c r="K12" s="6">
        <f>L12+M12</f>
        <v>7</v>
      </c>
      <c r="L12" s="6">
        <v>3</v>
      </c>
      <c r="M12" s="6">
        <v>4</v>
      </c>
      <c r="N12" s="6">
        <f>O12+P12</f>
        <v>4</v>
      </c>
      <c r="O12" s="6">
        <v>2</v>
      </c>
      <c r="P12" s="6">
        <v>2</v>
      </c>
      <c r="Q12" s="6">
        <f>R12+S12</f>
        <v>0</v>
      </c>
      <c r="R12" s="6">
        <v>0</v>
      </c>
      <c r="S12" s="6">
        <v>0</v>
      </c>
      <c r="T12" s="6">
        <f>U12+V12</f>
        <v>0</v>
      </c>
      <c r="U12" s="6">
        <v>0</v>
      </c>
      <c r="V12" s="6">
        <v>0</v>
      </c>
      <c r="W12" s="6">
        <f>X12+Y12</f>
        <v>0</v>
      </c>
      <c r="X12" s="6">
        <v>0</v>
      </c>
      <c r="Y12" s="6">
        <v>0</v>
      </c>
      <c r="Z12" s="10"/>
    </row>
    <row r="13" spans="1:26" ht="18" customHeight="1">
      <c r="A13" s="27" t="s">
        <v>46</v>
      </c>
      <c r="B13" s="6">
        <f aca="true" t="shared" si="2" ref="B13:G13">SUM(B12)</f>
        <v>17</v>
      </c>
      <c r="C13" s="6">
        <f t="shared" si="2"/>
        <v>6</v>
      </c>
      <c r="D13" s="6">
        <f t="shared" si="2"/>
        <v>11</v>
      </c>
      <c r="E13" s="6">
        <f t="shared" si="2"/>
        <v>3</v>
      </c>
      <c r="F13" s="6">
        <f t="shared" si="2"/>
        <v>0</v>
      </c>
      <c r="G13" s="6">
        <f t="shared" si="2"/>
        <v>3</v>
      </c>
      <c r="H13" s="6">
        <f>I13+J13</f>
        <v>3</v>
      </c>
      <c r="I13" s="6">
        <f>SUM(I12)</f>
        <v>1</v>
      </c>
      <c r="J13" s="6">
        <f>SUM(J12)</f>
        <v>2</v>
      </c>
      <c r="K13" s="6">
        <f>L13+M13</f>
        <v>7</v>
      </c>
      <c r="L13" s="6">
        <f>SUM(L12)</f>
        <v>3</v>
      </c>
      <c r="M13" s="6">
        <f>SUM(M12)</f>
        <v>4</v>
      </c>
      <c r="N13" s="6">
        <f>O13+P13</f>
        <v>4</v>
      </c>
      <c r="O13" s="6">
        <f>SUM(O12)</f>
        <v>2</v>
      </c>
      <c r="P13" s="6">
        <f>SUM(P12)</f>
        <v>2</v>
      </c>
      <c r="Q13" s="6">
        <f>R13+S13</f>
        <v>0</v>
      </c>
      <c r="R13" s="6">
        <f>SUM(R12)</f>
        <v>0</v>
      </c>
      <c r="S13" s="6">
        <f>SUM(S12)</f>
        <v>0</v>
      </c>
      <c r="T13" s="6">
        <f>U13+V13</f>
        <v>0</v>
      </c>
      <c r="U13" s="6">
        <f>SUM(U12)</f>
        <v>0</v>
      </c>
      <c r="V13" s="6">
        <f>SUM(V12)</f>
        <v>0</v>
      </c>
      <c r="W13" s="6">
        <f>X13+Y13</f>
        <v>0</v>
      </c>
      <c r="X13" s="6">
        <f>SUM(X12)</f>
        <v>0</v>
      </c>
      <c r="Y13" s="6">
        <f>SUM(Y12)</f>
        <v>0</v>
      </c>
      <c r="Z13" s="10"/>
    </row>
    <row r="14" spans="1:26" ht="18" customHeight="1">
      <c r="A14" s="31" t="s">
        <v>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10"/>
    </row>
    <row r="15" spans="1:26" ht="18" customHeight="1">
      <c r="A15" s="27" t="s">
        <v>116</v>
      </c>
      <c r="B15" s="6">
        <v>68</v>
      </c>
      <c r="C15" s="6">
        <v>36</v>
      </c>
      <c r="D15" s="6">
        <v>32</v>
      </c>
      <c r="E15" s="6">
        <v>13</v>
      </c>
      <c r="F15" s="6">
        <v>5</v>
      </c>
      <c r="G15" s="6">
        <v>8</v>
      </c>
      <c r="H15" s="6">
        <v>12</v>
      </c>
      <c r="I15" s="6">
        <v>7</v>
      </c>
      <c r="J15" s="6">
        <v>5</v>
      </c>
      <c r="K15" s="6">
        <v>9</v>
      </c>
      <c r="L15" s="6">
        <v>3</v>
      </c>
      <c r="M15" s="6">
        <v>6</v>
      </c>
      <c r="N15" s="6">
        <v>6</v>
      </c>
      <c r="O15" s="6">
        <v>4</v>
      </c>
      <c r="P15" s="6">
        <v>2</v>
      </c>
      <c r="Q15" s="6">
        <v>9</v>
      </c>
      <c r="R15" s="6">
        <v>5</v>
      </c>
      <c r="S15" s="6">
        <v>4</v>
      </c>
      <c r="T15" s="6">
        <v>11</v>
      </c>
      <c r="U15" s="6">
        <v>4</v>
      </c>
      <c r="V15" s="6">
        <v>7</v>
      </c>
      <c r="W15" s="6">
        <v>8</v>
      </c>
      <c r="X15" s="6">
        <v>8</v>
      </c>
      <c r="Y15" s="6">
        <v>0</v>
      </c>
      <c r="Z15" s="10"/>
    </row>
    <row r="16" spans="1:26" ht="18" customHeight="1">
      <c r="A16" s="27" t="s">
        <v>46</v>
      </c>
      <c r="B16" s="6">
        <f aca="true" t="shared" si="3" ref="B16:G16">SUM(B15:B15)</f>
        <v>68</v>
      </c>
      <c r="C16" s="6">
        <f t="shared" si="3"/>
        <v>36</v>
      </c>
      <c r="D16" s="6">
        <f t="shared" si="3"/>
        <v>32</v>
      </c>
      <c r="E16" s="6">
        <f t="shared" si="3"/>
        <v>13</v>
      </c>
      <c r="F16" s="6">
        <f t="shared" si="3"/>
        <v>5</v>
      </c>
      <c r="G16" s="6">
        <f t="shared" si="3"/>
        <v>8</v>
      </c>
      <c r="H16" s="6">
        <v>12</v>
      </c>
      <c r="I16" s="6">
        <v>7</v>
      </c>
      <c r="J16" s="6">
        <v>5</v>
      </c>
      <c r="K16" s="6">
        <v>9</v>
      </c>
      <c r="L16" s="6">
        <v>3</v>
      </c>
      <c r="M16" s="6">
        <v>6</v>
      </c>
      <c r="N16" s="6">
        <v>6</v>
      </c>
      <c r="O16" s="6">
        <v>4</v>
      </c>
      <c r="P16" s="6">
        <v>2</v>
      </c>
      <c r="Q16" s="6">
        <v>9</v>
      </c>
      <c r="R16" s="6">
        <v>5</v>
      </c>
      <c r="S16" s="6">
        <v>4</v>
      </c>
      <c r="T16" s="6">
        <v>11</v>
      </c>
      <c r="U16" s="6">
        <v>4</v>
      </c>
      <c r="V16" s="6">
        <v>7</v>
      </c>
      <c r="W16" s="6">
        <v>8</v>
      </c>
      <c r="X16" s="6">
        <v>8</v>
      </c>
      <c r="Y16" s="6">
        <v>0</v>
      </c>
      <c r="Z16" s="10"/>
    </row>
    <row r="17" spans="1:26" ht="18" customHeight="1">
      <c r="A17" s="31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10"/>
    </row>
    <row r="18" spans="1:26" ht="18" customHeight="1">
      <c r="A18" s="27" t="s">
        <v>133</v>
      </c>
      <c r="B18" s="6">
        <v>34</v>
      </c>
      <c r="C18" s="6">
        <v>26</v>
      </c>
      <c r="D18" s="6">
        <v>8</v>
      </c>
      <c r="E18" s="6">
        <v>7</v>
      </c>
      <c r="F18" s="6">
        <v>5</v>
      </c>
      <c r="G18" s="6">
        <v>2</v>
      </c>
      <c r="H18" s="6">
        <v>7</v>
      </c>
      <c r="I18" s="6">
        <v>4</v>
      </c>
      <c r="J18" s="6">
        <v>3</v>
      </c>
      <c r="K18" s="6">
        <f>L18+M18</f>
        <v>4</v>
      </c>
      <c r="L18" s="6">
        <v>4</v>
      </c>
      <c r="M18" s="6">
        <v>0</v>
      </c>
      <c r="N18" s="6">
        <f>O18+P18</f>
        <v>6</v>
      </c>
      <c r="O18" s="6">
        <v>6</v>
      </c>
      <c r="P18" s="6">
        <v>0</v>
      </c>
      <c r="Q18" s="6">
        <f>R18+S18</f>
        <v>7</v>
      </c>
      <c r="R18" s="6">
        <v>5</v>
      </c>
      <c r="S18" s="6">
        <v>2</v>
      </c>
      <c r="T18" s="6">
        <f>U18+V18</f>
        <v>3</v>
      </c>
      <c r="U18" s="6">
        <v>2</v>
      </c>
      <c r="V18" s="6">
        <v>1</v>
      </c>
      <c r="W18" s="6">
        <f>X18+Y18</f>
        <v>0</v>
      </c>
      <c r="X18" s="6">
        <v>0</v>
      </c>
      <c r="Y18" s="6">
        <v>0</v>
      </c>
      <c r="Z18" s="10"/>
    </row>
    <row r="19" spans="1:26" ht="18" customHeight="1">
      <c r="A19" s="27" t="s">
        <v>88</v>
      </c>
      <c r="B19" s="6">
        <f>C19+D19</f>
        <v>10</v>
      </c>
      <c r="C19" s="6">
        <f>F19+I19+L19+O19+R19+U19</f>
        <v>4</v>
      </c>
      <c r="D19" s="6">
        <f>G19+J19+M19+P19+S19+V19</f>
        <v>6</v>
      </c>
      <c r="E19" s="6">
        <f>F19+G19</f>
        <v>5</v>
      </c>
      <c r="F19" s="6">
        <v>1</v>
      </c>
      <c r="G19" s="6">
        <v>4</v>
      </c>
      <c r="H19" s="6">
        <f>I19+J19</f>
        <v>2</v>
      </c>
      <c r="I19" s="6">
        <v>1</v>
      </c>
      <c r="J19" s="6">
        <v>1</v>
      </c>
      <c r="K19" s="6">
        <f>L19+M19</f>
        <v>3</v>
      </c>
      <c r="L19" s="6">
        <v>2</v>
      </c>
      <c r="M19" s="6">
        <v>1</v>
      </c>
      <c r="N19" s="6">
        <f>O19+P19</f>
        <v>0</v>
      </c>
      <c r="O19" s="6">
        <v>0</v>
      </c>
      <c r="P19" s="6">
        <v>0</v>
      </c>
      <c r="Q19" s="6">
        <f>R19+S19</f>
        <v>0</v>
      </c>
      <c r="R19" s="6">
        <v>0</v>
      </c>
      <c r="S19" s="6">
        <v>0</v>
      </c>
      <c r="T19" s="6">
        <f>U19+V19</f>
        <v>0</v>
      </c>
      <c r="U19" s="6">
        <v>0</v>
      </c>
      <c r="V19" s="6">
        <v>0</v>
      </c>
      <c r="W19" s="6">
        <f>X19+Y19</f>
        <v>0</v>
      </c>
      <c r="X19" s="6">
        <v>0</v>
      </c>
      <c r="Y19" s="6">
        <v>0</v>
      </c>
      <c r="Z19" s="10"/>
    </row>
    <row r="20" spans="1:26" ht="18" customHeight="1">
      <c r="A20" s="27" t="s">
        <v>46</v>
      </c>
      <c r="B20" s="6">
        <f aca="true" t="shared" si="4" ref="B20:G20">SUM(B18:B19)</f>
        <v>44</v>
      </c>
      <c r="C20" s="6">
        <f t="shared" si="4"/>
        <v>30</v>
      </c>
      <c r="D20" s="6">
        <f t="shared" si="4"/>
        <v>14</v>
      </c>
      <c r="E20" s="6">
        <f t="shared" si="4"/>
        <v>12</v>
      </c>
      <c r="F20" s="6">
        <f t="shared" si="4"/>
        <v>6</v>
      </c>
      <c r="G20" s="6">
        <f t="shared" si="4"/>
        <v>6</v>
      </c>
      <c r="H20" s="6">
        <f>I20+J20</f>
        <v>9</v>
      </c>
      <c r="I20" s="6">
        <f>SUM(I18:I19)</f>
        <v>5</v>
      </c>
      <c r="J20" s="6">
        <f>SUM(J18:J19)</f>
        <v>4</v>
      </c>
      <c r="K20" s="6">
        <f>L20+M20</f>
        <v>7</v>
      </c>
      <c r="L20" s="6">
        <f>SUM(L18:L19)</f>
        <v>6</v>
      </c>
      <c r="M20" s="6">
        <f>SUM(M18:M19)</f>
        <v>1</v>
      </c>
      <c r="N20" s="6">
        <f>O20+P20</f>
        <v>6</v>
      </c>
      <c r="O20" s="6">
        <f>SUM(O18:O19)</f>
        <v>6</v>
      </c>
      <c r="P20" s="6">
        <f>SUM(P18:P19)</f>
        <v>0</v>
      </c>
      <c r="Q20" s="6">
        <f>R20+S20</f>
        <v>7</v>
      </c>
      <c r="R20" s="6">
        <f>SUM(R18:R19)</f>
        <v>5</v>
      </c>
      <c r="S20" s="6">
        <f>SUM(S18:S19)</f>
        <v>2</v>
      </c>
      <c r="T20" s="6">
        <f>U20+V20</f>
        <v>3</v>
      </c>
      <c r="U20" s="6">
        <f>SUM(U18:U19)</f>
        <v>2</v>
      </c>
      <c r="V20" s="6">
        <f>SUM(V18:V19)</f>
        <v>1</v>
      </c>
      <c r="W20" s="6">
        <f>X20+Y20</f>
        <v>0</v>
      </c>
      <c r="X20" s="6">
        <f>SUM(X18:X19)</f>
        <v>0</v>
      </c>
      <c r="Y20" s="6">
        <f>SUM(Y18:Y19)</f>
        <v>0</v>
      </c>
      <c r="Z20" s="10"/>
    </row>
    <row r="21" spans="1:26" ht="18" customHeight="1">
      <c r="A21" s="27" t="s">
        <v>97</v>
      </c>
      <c r="B21" s="6">
        <f aca="true" t="shared" si="5" ref="B21:Y21">B6+B10+B13+B16+B20</f>
        <v>190</v>
      </c>
      <c r="C21" s="6">
        <f t="shared" si="5"/>
        <v>111</v>
      </c>
      <c r="D21" s="6">
        <f t="shared" si="5"/>
        <v>79</v>
      </c>
      <c r="E21" s="6">
        <f t="shared" si="5"/>
        <v>48</v>
      </c>
      <c r="F21" s="6">
        <f t="shared" si="5"/>
        <v>24</v>
      </c>
      <c r="G21" s="6">
        <f t="shared" si="5"/>
        <v>24</v>
      </c>
      <c r="H21" s="6">
        <f t="shared" si="5"/>
        <v>34</v>
      </c>
      <c r="I21" s="6">
        <f t="shared" si="5"/>
        <v>19</v>
      </c>
      <c r="J21" s="6">
        <f t="shared" si="5"/>
        <v>15</v>
      </c>
      <c r="K21" s="6">
        <f t="shared" si="5"/>
        <v>35</v>
      </c>
      <c r="L21" s="6">
        <f t="shared" si="5"/>
        <v>19</v>
      </c>
      <c r="M21" s="6">
        <f t="shared" si="5"/>
        <v>16</v>
      </c>
      <c r="N21" s="6">
        <f t="shared" si="5"/>
        <v>25</v>
      </c>
      <c r="O21" s="6">
        <f t="shared" si="5"/>
        <v>18</v>
      </c>
      <c r="P21" s="6">
        <f t="shared" si="5"/>
        <v>7</v>
      </c>
      <c r="Q21" s="6">
        <f t="shared" si="5"/>
        <v>21</v>
      </c>
      <c r="R21" s="6">
        <f t="shared" si="5"/>
        <v>12</v>
      </c>
      <c r="S21" s="6">
        <f t="shared" si="5"/>
        <v>9</v>
      </c>
      <c r="T21" s="6">
        <f t="shared" si="5"/>
        <v>19</v>
      </c>
      <c r="U21" s="6">
        <f t="shared" si="5"/>
        <v>11</v>
      </c>
      <c r="V21" s="6">
        <f t="shared" si="5"/>
        <v>8</v>
      </c>
      <c r="W21" s="6">
        <f t="shared" si="5"/>
        <v>8</v>
      </c>
      <c r="X21" s="6">
        <f t="shared" si="5"/>
        <v>8</v>
      </c>
      <c r="Y21" s="6">
        <f t="shared" si="5"/>
        <v>0</v>
      </c>
      <c r="Z21" s="10"/>
    </row>
    <row r="22" ht="17.25" thickBot="1"/>
    <row r="23" spans="1:20" ht="17.25" thickBot="1">
      <c r="A23" s="87" t="str">
        <f>'總合計表'!B3</f>
        <v>991註冊人數統計</v>
      </c>
      <c r="B23" s="89" t="s">
        <v>1</v>
      </c>
      <c r="C23" s="89" t="s">
        <v>2</v>
      </c>
      <c r="D23" s="89" t="s">
        <v>3</v>
      </c>
      <c r="F23" s="75" t="str">
        <f>'總合計表'!B11</f>
        <v>991註冊人數</v>
      </c>
      <c r="G23" s="98"/>
      <c r="H23" s="99"/>
      <c r="I23" s="75" t="s">
        <v>80</v>
      </c>
      <c r="J23" s="76"/>
      <c r="K23" s="77"/>
      <c r="L23" s="75" t="s">
        <v>94</v>
      </c>
      <c r="M23" s="76"/>
      <c r="N23" s="77"/>
      <c r="O23" s="75" t="s">
        <v>95</v>
      </c>
      <c r="P23" s="76"/>
      <c r="Q23" s="77"/>
      <c r="R23" s="75" t="s">
        <v>96</v>
      </c>
      <c r="S23" s="76"/>
      <c r="T23" s="77"/>
    </row>
    <row r="24" spans="1:20" ht="18" customHeight="1" thickBot="1">
      <c r="A24" s="91"/>
      <c r="B24" s="92"/>
      <c r="C24" s="92"/>
      <c r="D24" s="92"/>
      <c r="E24" s="1"/>
      <c r="F24" s="100"/>
      <c r="G24" s="98"/>
      <c r="H24" s="99"/>
      <c r="I24" s="19" t="s">
        <v>1</v>
      </c>
      <c r="J24" s="19" t="s">
        <v>2</v>
      </c>
      <c r="K24" s="19" t="s">
        <v>3</v>
      </c>
      <c r="L24" s="19" t="s">
        <v>1</v>
      </c>
      <c r="M24" s="19" t="s">
        <v>2</v>
      </c>
      <c r="N24" s="19" t="s">
        <v>3</v>
      </c>
      <c r="O24" s="19" t="s">
        <v>1</v>
      </c>
      <c r="P24" s="19" t="s">
        <v>2</v>
      </c>
      <c r="Q24" s="19" t="s">
        <v>3</v>
      </c>
      <c r="R24" s="19" t="s">
        <v>1</v>
      </c>
      <c r="S24" s="19" t="s">
        <v>2</v>
      </c>
      <c r="T24" s="19" t="s">
        <v>3</v>
      </c>
    </row>
    <row r="25" spans="1:20" ht="15.75" customHeight="1" thickBot="1">
      <c r="A25" s="23" t="s">
        <v>92</v>
      </c>
      <c r="B25" s="14">
        <f>'總合計表'!C5</f>
        <v>7867</v>
      </c>
      <c r="C25" s="14">
        <f>'總合計表'!D5</f>
        <v>4090</v>
      </c>
      <c r="D25" s="14">
        <f>'總合計表'!E5</f>
        <v>3777</v>
      </c>
      <c r="E25" s="1"/>
      <c r="F25" s="78" t="s">
        <v>6</v>
      </c>
      <c r="G25" s="69"/>
      <c r="H25" s="70"/>
      <c r="I25" s="20">
        <f>'總合計表'!E13</f>
        <v>2038</v>
      </c>
      <c r="J25" s="20">
        <f>'總合計表'!F13</f>
        <v>1062</v>
      </c>
      <c r="K25" s="20">
        <f>'總合計表'!G13</f>
        <v>976</v>
      </c>
      <c r="L25" s="20">
        <f>'總合計表'!H13</f>
        <v>1704</v>
      </c>
      <c r="M25" s="20">
        <f>'總合計表'!I13</f>
        <v>887</v>
      </c>
      <c r="N25" s="20">
        <f>'總合計表'!J13</f>
        <v>817</v>
      </c>
      <c r="O25" s="20">
        <f>'總合計表'!K13</f>
        <v>291</v>
      </c>
      <c r="P25" s="20">
        <f>'總合計表'!L13</f>
        <v>151</v>
      </c>
      <c r="Q25" s="20">
        <f>'總合計表'!M13</f>
        <v>140</v>
      </c>
      <c r="R25" s="20">
        <f>'總合計表'!N13</f>
        <v>43</v>
      </c>
      <c r="S25" s="20">
        <f>'總合計表'!O13</f>
        <v>24</v>
      </c>
      <c r="T25" s="20">
        <f>'總合計表'!P13</f>
        <v>19</v>
      </c>
    </row>
    <row r="26" spans="1:20" ht="15.75" customHeight="1" thickBot="1">
      <c r="A26" s="23" t="s">
        <v>90</v>
      </c>
      <c r="B26" s="14">
        <f>'總合計表'!C6</f>
        <v>1816</v>
      </c>
      <c r="C26" s="14">
        <f>'總合計表'!D6</f>
        <v>880</v>
      </c>
      <c r="D26" s="14">
        <f>'總合計表'!E6</f>
        <v>936</v>
      </c>
      <c r="E26" s="1"/>
      <c r="F26" s="78" t="s">
        <v>8</v>
      </c>
      <c r="G26" s="69"/>
      <c r="H26" s="70"/>
      <c r="I26" s="20">
        <f>'總合計表'!E14</f>
        <v>1920</v>
      </c>
      <c r="J26" s="20">
        <f>'總合計表'!F14</f>
        <v>1576</v>
      </c>
      <c r="K26" s="20">
        <f>'總合計表'!G14</f>
        <v>344</v>
      </c>
      <c r="L26" s="20">
        <f>'總合計表'!H14</f>
        <v>1654</v>
      </c>
      <c r="M26" s="20">
        <f>'總合計表'!I14</f>
        <v>1356</v>
      </c>
      <c r="N26" s="20">
        <f>'總合計表'!J14</f>
        <v>298</v>
      </c>
      <c r="O26" s="20">
        <f>'總合計表'!K14</f>
        <v>248</v>
      </c>
      <c r="P26" s="20">
        <f>'總合計表'!L14</f>
        <v>205</v>
      </c>
      <c r="Q26" s="20">
        <f>'總合計表'!M14</f>
        <v>43</v>
      </c>
      <c r="R26" s="20">
        <f>'總合計表'!N14</f>
        <v>18</v>
      </c>
      <c r="S26" s="20">
        <f>'總合計表'!O14</f>
        <v>15</v>
      </c>
      <c r="T26" s="20">
        <f>'總合計表'!P14</f>
        <v>3</v>
      </c>
    </row>
    <row r="27" spans="1:20" ht="15.75" customHeight="1" thickBot="1">
      <c r="A27" s="23" t="s">
        <v>91</v>
      </c>
      <c r="B27" s="14">
        <f>'總合計表'!C7</f>
        <v>190</v>
      </c>
      <c r="C27" s="14">
        <f>'總合計表'!D7</f>
        <v>111</v>
      </c>
      <c r="D27" s="14">
        <f>'總合計表'!E7</f>
        <v>79</v>
      </c>
      <c r="E27" s="1"/>
      <c r="F27" s="78" t="s">
        <v>7</v>
      </c>
      <c r="G27" s="69"/>
      <c r="H27" s="70"/>
      <c r="I27" s="20">
        <f>'總合計表'!E15</f>
        <v>1353</v>
      </c>
      <c r="J27" s="20">
        <f>'總合計表'!F15</f>
        <v>729</v>
      </c>
      <c r="K27" s="20">
        <f>'總合計表'!G15</f>
        <v>624</v>
      </c>
      <c r="L27" s="20">
        <f>'總合計表'!H15</f>
        <v>1122</v>
      </c>
      <c r="M27" s="20">
        <f>'總合計表'!I15</f>
        <v>609</v>
      </c>
      <c r="N27" s="20">
        <f>'總合計表'!J15</f>
        <v>513</v>
      </c>
      <c r="O27" s="20">
        <f>'總合計表'!K15</f>
        <v>214</v>
      </c>
      <c r="P27" s="20">
        <f>'總合計表'!L15</f>
        <v>114</v>
      </c>
      <c r="Q27" s="20">
        <f>'總合計表'!M15</f>
        <v>100</v>
      </c>
      <c r="R27" s="20">
        <f>'總合計表'!N15</f>
        <v>17</v>
      </c>
      <c r="S27" s="20">
        <f>'總合計表'!O15</f>
        <v>6</v>
      </c>
      <c r="T27" s="20">
        <f>'總合計表'!P15</f>
        <v>11</v>
      </c>
    </row>
    <row r="28" spans="1:20" ht="15.75" customHeight="1" thickBot="1">
      <c r="A28" s="23" t="s">
        <v>93</v>
      </c>
      <c r="B28" s="14">
        <f>'總合計表'!C8</f>
        <v>9873</v>
      </c>
      <c r="C28" s="14">
        <f>'總合計表'!D8</f>
        <v>5081</v>
      </c>
      <c r="D28" s="14">
        <f>'總合計表'!E8</f>
        <v>4792</v>
      </c>
      <c r="E28" s="1"/>
      <c r="F28" s="78" t="s">
        <v>4</v>
      </c>
      <c r="G28" s="69"/>
      <c r="H28" s="70"/>
      <c r="I28" s="20">
        <f>'總合計表'!E16</f>
        <v>1788</v>
      </c>
      <c r="J28" s="20">
        <f>'總合計表'!F16</f>
        <v>631</v>
      </c>
      <c r="K28" s="20">
        <f>'總合計表'!G16</f>
        <v>1157</v>
      </c>
      <c r="L28" s="20">
        <f>'總合計表'!H16</f>
        <v>1165</v>
      </c>
      <c r="M28" s="20">
        <f>'總合計表'!I16</f>
        <v>398</v>
      </c>
      <c r="N28" s="20">
        <f>'總合計表'!J16</f>
        <v>767</v>
      </c>
      <c r="O28" s="20">
        <f>'總合計表'!K16</f>
        <v>555</v>
      </c>
      <c r="P28" s="20">
        <f>'總合計表'!L16</f>
        <v>197</v>
      </c>
      <c r="Q28" s="20">
        <f>'總合計表'!M16</f>
        <v>358</v>
      </c>
      <c r="R28" s="20">
        <f>'總合計表'!N16</f>
        <v>68</v>
      </c>
      <c r="S28" s="20">
        <f>'總合計表'!O16</f>
        <v>36</v>
      </c>
      <c r="T28" s="20">
        <f>'總合計表'!P16</f>
        <v>32</v>
      </c>
    </row>
    <row r="29" spans="1:20" ht="15.75" customHeight="1" thickBot="1">
      <c r="A29" s="1"/>
      <c r="B29" s="1"/>
      <c r="C29" s="1"/>
      <c r="D29" s="16"/>
      <c r="E29" s="1"/>
      <c r="F29" s="78" t="s">
        <v>5</v>
      </c>
      <c r="G29" s="69"/>
      <c r="H29" s="70"/>
      <c r="I29" s="20">
        <f>'總合計表'!E17</f>
        <v>1449</v>
      </c>
      <c r="J29" s="20">
        <f>'總合計表'!F17</f>
        <v>428</v>
      </c>
      <c r="K29" s="20">
        <f>'總合計表'!G17</f>
        <v>1021</v>
      </c>
      <c r="L29" s="20">
        <f>'總合計表'!H17</f>
        <v>1224</v>
      </c>
      <c r="M29" s="20">
        <f>'總合計表'!I17</f>
        <v>350</v>
      </c>
      <c r="N29" s="20">
        <f>'總合計表'!J17</f>
        <v>874</v>
      </c>
      <c r="O29" s="20">
        <f>'總合計表'!K17</f>
        <v>225</v>
      </c>
      <c r="P29" s="20">
        <f>'總合計表'!L17</f>
        <v>78</v>
      </c>
      <c r="Q29" s="20">
        <f>'總合計表'!M17</f>
        <v>147</v>
      </c>
      <c r="R29" s="20">
        <f>'總合計表'!N17</f>
        <v>0</v>
      </c>
      <c r="S29" s="20">
        <f>'總合計表'!O17</f>
        <v>0</v>
      </c>
      <c r="T29" s="20">
        <f>'總合計表'!P17</f>
        <v>0</v>
      </c>
    </row>
    <row r="30" spans="1:20" ht="15.75" customHeight="1" thickBot="1">
      <c r="A30" s="13"/>
      <c r="B30" s="13"/>
      <c r="C30" s="13"/>
      <c r="D30" s="16"/>
      <c r="E30" s="1"/>
      <c r="F30" s="78" t="s">
        <v>9</v>
      </c>
      <c r="G30" s="69"/>
      <c r="H30" s="70"/>
      <c r="I30" s="20">
        <f>'總合計表'!E18</f>
        <v>1318</v>
      </c>
      <c r="J30" s="20">
        <f>'總合計表'!F18</f>
        <v>651</v>
      </c>
      <c r="K30" s="20">
        <f>'總合計表'!G18</f>
        <v>667</v>
      </c>
      <c r="L30" s="20">
        <f>'總合計表'!H18</f>
        <v>998</v>
      </c>
      <c r="M30" s="20">
        <f>'總合計表'!I18</f>
        <v>490</v>
      </c>
      <c r="N30" s="20">
        <f>'總合計表'!J18</f>
        <v>508</v>
      </c>
      <c r="O30" s="20">
        <f>'總合計表'!K18</f>
        <v>276</v>
      </c>
      <c r="P30" s="20">
        <f>'總合計表'!L18</f>
        <v>131</v>
      </c>
      <c r="Q30" s="20">
        <f>'總合計表'!M18</f>
        <v>145</v>
      </c>
      <c r="R30" s="20">
        <f>'總合計表'!N18</f>
        <v>44</v>
      </c>
      <c r="S30" s="20">
        <f>'總合計表'!O18</f>
        <v>30</v>
      </c>
      <c r="T30" s="20">
        <f>'總合計表'!P18</f>
        <v>14</v>
      </c>
    </row>
    <row r="31" spans="1:20" ht="15.75" customHeight="1" thickBot="1">
      <c r="A31" s="13"/>
      <c r="B31" s="13"/>
      <c r="C31" s="13"/>
      <c r="D31" s="16"/>
      <c r="E31" s="1"/>
      <c r="F31" s="78" t="s">
        <v>89</v>
      </c>
      <c r="G31" s="69"/>
      <c r="H31" s="70"/>
      <c r="I31" s="20">
        <f>'總合計表'!E19</f>
        <v>7</v>
      </c>
      <c r="J31" s="20">
        <f>'總合計表'!F19</f>
        <v>4</v>
      </c>
      <c r="K31" s="20">
        <f>'總合計表'!G19</f>
        <v>3</v>
      </c>
      <c r="L31" s="20">
        <f>'總合計表'!H19</f>
        <v>0</v>
      </c>
      <c r="M31" s="20">
        <f>'總合計表'!I19</f>
        <v>0</v>
      </c>
      <c r="N31" s="20">
        <f>'總合計表'!J19</f>
        <v>0</v>
      </c>
      <c r="O31" s="20">
        <f>'總合計表'!K19</f>
        <v>7</v>
      </c>
      <c r="P31" s="20">
        <f>'總合計表'!L19</f>
        <v>4</v>
      </c>
      <c r="Q31" s="20">
        <f>'總合計表'!M19</f>
        <v>3</v>
      </c>
      <c r="R31" s="20">
        <f>'總合計表'!N19</f>
        <v>0</v>
      </c>
      <c r="S31" s="20">
        <f>'總合計表'!O19</f>
        <v>0</v>
      </c>
      <c r="T31" s="20">
        <f>'總合計表'!P19</f>
        <v>0</v>
      </c>
    </row>
    <row r="32" spans="1:20" ht="15.75" customHeight="1" thickBot="1">
      <c r="A32" s="13"/>
      <c r="B32" s="13"/>
      <c r="C32" s="13"/>
      <c r="D32" s="16"/>
      <c r="E32" s="1"/>
      <c r="F32" s="78" t="s">
        <v>47</v>
      </c>
      <c r="G32" s="69"/>
      <c r="H32" s="70"/>
      <c r="I32" s="20">
        <f>'總合計表'!E20</f>
        <v>9873</v>
      </c>
      <c r="J32" s="20">
        <f>'總合計表'!F20</f>
        <v>5081</v>
      </c>
      <c r="K32" s="20">
        <f>'總合計表'!G20</f>
        <v>4792</v>
      </c>
      <c r="L32" s="20">
        <f>'總合計表'!H20</f>
        <v>7867</v>
      </c>
      <c r="M32" s="20">
        <f>'總合計表'!I20</f>
        <v>4090</v>
      </c>
      <c r="N32" s="20">
        <f>'總合計表'!J20</f>
        <v>3777</v>
      </c>
      <c r="O32" s="20">
        <f>'總合計表'!K20</f>
        <v>1816</v>
      </c>
      <c r="P32" s="20">
        <f>'總合計表'!L20</f>
        <v>880</v>
      </c>
      <c r="Q32" s="20">
        <f>'總合計表'!M20</f>
        <v>936</v>
      </c>
      <c r="R32" s="20">
        <f>'總合計表'!N20</f>
        <v>190</v>
      </c>
      <c r="S32" s="20">
        <f>'總合計表'!O20</f>
        <v>111</v>
      </c>
      <c r="T32" s="20">
        <f>'總合計表'!P20</f>
        <v>79</v>
      </c>
    </row>
    <row r="33" spans="1:16" ht="18" customHeight="1">
      <c r="A33" s="13"/>
      <c r="B33" s="13"/>
      <c r="C33" s="13"/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</sheetData>
  <mergeCells count="28">
    <mergeCell ref="F32:H32"/>
    <mergeCell ref="F28:H28"/>
    <mergeCell ref="F29:H29"/>
    <mergeCell ref="F30:H30"/>
    <mergeCell ref="F31:H31"/>
    <mergeCell ref="R23:T23"/>
    <mergeCell ref="F25:H25"/>
    <mergeCell ref="F26:H26"/>
    <mergeCell ref="F27:H27"/>
    <mergeCell ref="F23:H24"/>
    <mergeCell ref="I23:K23"/>
    <mergeCell ref="L23:N23"/>
    <mergeCell ref="O23:Q23"/>
    <mergeCell ref="Q2:S2"/>
    <mergeCell ref="T2:V2"/>
    <mergeCell ref="W2:Y2"/>
    <mergeCell ref="Q1:V1"/>
    <mergeCell ref="A1:P1"/>
    <mergeCell ref="A2:A3"/>
    <mergeCell ref="B2:D2"/>
    <mergeCell ref="E2:G2"/>
    <mergeCell ref="H2:J2"/>
    <mergeCell ref="K2:M2"/>
    <mergeCell ref="N2:P2"/>
    <mergeCell ref="A23:A24"/>
    <mergeCell ref="B23:B24"/>
    <mergeCell ref="C23:C24"/>
    <mergeCell ref="D23:D24"/>
  </mergeCells>
  <printOptions/>
  <pageMargins left="0.5511811023622047" right="0.15748031496062992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P20"/>
  <sheetViews>
    <sheetView tabSelected="1" workbookViewId="0" topLeftCell="B1">
      <selection activeCell="G5" sqref="G5"/>
    </sheetView>
  </sheetViews>
  <sheetFormatPr defaultColWidth="9.00390625" defaultRowHeight="16.5"/>
  <sheetData>
    <row r="2" ht="17.25" thickBot="1"/>
    <row r="3" spans="2:5" ht="16.5">
      <c r="B3" s="101" t="s">
        <v>136</v>
      </c>
      <c r="C3" s="89" t="s">
        <v>1</v>
      </c>
      <c r="D3" s="89" t="s">
        <v>2</v>
      </c>
      <c r="E3" s="89" t="s">
        <v>3</v>
      </c>
    </row>
    <row r="4" spans="2:5" ht="17.25" thickBot="1">
      <c r="B4" s="102"/>
      <c r="C4" s="90"/>
      <c r="D4" s="90"/>
      <c r="E4" s="90"/>
    </row>
    <row r="5" spans="2:5" ht="17.25" thickBot="1">
      <c r="B5" s="23" t="s">
        <v>92</v>
      </c>
      <c r="C5" s="14">
        <f>'99-1(日大)'!B53</f>
        <v>7867</v>
      </c>
      <c r="D5" s="14">
        <f>'99-1(日大)'!C53</f>
        <v>4090</v>
      </c>
      <c r="E5" s="14">
        <f>'99-1(日大)'!D53</f>
        <v>3777</v>
      </c>
    </row>
    <row r="6" spans="2:5" ht="17.25" thickBot="1">
      <c r="B6" s="23" t="s">
        <v>90</v>
      </c>
      <c r="C6" s="17">
        <f>'99-1(日碩)'!C57</f>
        <v>1816</v>
      </c>
      <c r="D6" s="17">
        <f>'99-1(日碩)'!D57</f>
        <v>880</v>
      </c>
      <c r="E6" s="17">
        <f>'99-1(日碩)'!E57</f>
        <v>936</v>
      </c>
    </row>
    <row r="7" spans="2:5" ht="17.25" thickBot="1">
      <c r="B7" s="23" t="s">
        <v>91</v>
      </c>
      <c r="C7" s="18">
        <f>'99-1(日博)'!B21</f>
        <v>190</v>
      </c>
      <c r="D7" s="18">
        <f>'99-1(日博)'!C21</f>
        <v>111</v>
      </c>
      <c r="E7" s="18">
        <f>'99-1(日博)'!D21</f>
        <v>79</v>
      </c>
    </row>
    <row r="8" spans="2:5" ht="17.25" thickBot="1">
      <c r="B8" s="23" t="s">
        <v>93</v>
      </c>
      <c r="C8" s="14">
        <f>SUM(C5:C7)</f>
        <v>9873</v>
      </c>
      <c r="D8" s="14">
        <f>SUM(D5:D7)</f>
        <v>5081</v>
      </c>
      <c r="E8" s="14">
        <f>SUM(E5:E7)</f>
        <v>4792</v>
      </c>
    </row>
    <row r="10" ht="17.25" thickBot="1"/>
    <row r="11" spans="2:16" ht="17.25" thickBot="1">
      <c r="B11" s="75" t="s">
        <v>134</v>
      </c>
      <c r="C11" s="98"/>
      <c r="D11" s="99"/>
      <c r="E11" s="75" t="s">
        <v>80</v>
      </c>
      <c r="F11" s="76"/>
      <c r="G11" s="77"/>
      <c r="H11" s="75" t="s">
        <v>94</v>
      </c>
      <c r="I11" s="76"/>
      <c r="J11" s="77"/>
      <c r="K11" s="75" t="s">
        <v>95</v>
      </c>
      <c r="L11" s="76"/>
      <c r="M11" s="77"/>
      <c r="N11" s="75" t="s">
        <v>96</v>
      </c>
      <c r="O11" s="76"/>
      <c r="P11" s="77"/>
    </row>
    <row r="12" spans="2:16" ht="17.25" thickBot="1">
      <c r="B12" s="100"/>
      <c r="C12" s="98"/>
      <c r="D12" s="99"/>
      <c r="E12" s="19" t="s">
        <v>1</v>
      </c>
      <c r="F12" s="19" t="s">
        <v>2</v>
      </c>
      <c r="G12" s="19" t="s">
        <v>3</v>
      </c>
      <c r="H12" s="19" t="s">
        <v>1</v>
      </c>
      <c r="I12" s="19" t="s">
        <v>2</v>
      </c>
      <c r="J12" s="19" t="s">
        <v>3</v>
      </c>
      <c r="K12" s="19" t="s">
        <v>1</v>
      </c>
      <c r="L12" s="19" t="s">
        <v>2</v>
      </c>
      <c r="M12" s="19" t="s">
        <v>3</v>
      </c>
      <c r="N12" s="19" t="s">
        <v>1</v>
      </c>
      <c r="O12" s="19" t="s">
        <v>2</v>
      </c>
      <c r="P12" s="19" t="s">
        <v>3</v>
      </c>
    </row>
    <row r="13" spans="2:16" ht="17.25" thickBot="1">
      <c r="B13" s="78" t="s">
        <v>6</v>
      </c>
      <c r="C13" s="69"/>
      <c r="D13" s="70"/>
      <c r="E13" s="20">
        <f aca="true" t="shared" si="0" ref="E13:E20">F13+G13</f>
        <v>2038</v>
      </c>
      <c r="F13" s="20">
        <f aca="true" t="shared" si="1" ref="F13:G20">I13+L13+O13</f>
        <v>1062</v>
      </c>
      <c r="G13" s="20">
        <f t="shared" si="1"/>
        <v>976</v>
      </c>
      <c r="H13" s="14">
        <f>'99-1(日大)'!B13</f>
        <v>1704</v>
      </c>
      <c r="I13" s="14">
        <f>'99-1(日大)'!C13</f>
        <v>887</v>
      </c>
      <c r="J13" s="14">
        <f>'99-1(日大)'!D13</f>
        <v>817</v>
      </c>
      <c r="K13" s="14">
        <f>'99-1(日碩)'!C13</f>
        <v>291</v>
      </c>
      <c r="L13" s="14">
        <f>'99-1(日碩)'!D13</f>
        <v>151</v>
      </c>
      <c r="M13" s="14">
        <f>'99-1(日碩)'!E13</f>
        <v>140</v>
      </c>
      <c r="N13" s="18">
        <f>'99-1(日博)'!B6</f>
        <v>43</v>
      </c>
      <c r="O13" s="18">
        <f>'99-1(日博)'!C6</f>
        <v>24</v>
      </c>
      <c r="P13" s="18">
        <f>'99-1(日博)'!D6</f>
        <v>19</v>
      </c>
    </row>
    <row r="14" spans="2:16" ht="17.25" thickBot="1">
      <c r="B14" s="78" t="s">
        <v>8</v>
      </c>
      <c r="C14" s="69"/>
      <c r="D14" s="70"/>
      <c r="E14" s="20">
        <f t="shared" si="0"/>
        <v>1920</v>
      </c>
      <c r="F14" s="20">
        <f t="shared" si="1"/>
        <v>1576</v>
      </c>
      <c r="G14" s="20">
        <f t="shared" si="1"/>
        <v>344</v>
      </c>
      <c r="H14" s="14">
        <f>'99-1(日大)'!B22</f>
        <v>1654</v>
      </c>
      <c r="I14" s="14">
        <f>'99-1(日大)'!C22</f>
        <v>1356</v>
      </c>
      <c r="J14" s="14">
        <f>'99-1(日大)'!D22</f>
        <v>298</v>
      </c>
      <c r="K14" s="14">
        <f>'99-1(日碩)'!C21</f>
        <v>248</v>
      </c>
      <c r="L14" s="14">
        <f>'99-1(日碩)'!D21</f>
        <v>205</v>
      </c>
      <c r="M14" s="14">
        <f>'99-1(日碩)'!E21</f>
        <v>43</v>
      </c>
      <c r="N14" s="18">
        <f>'99-1(日博)'!B10</f>
        <v>18</v>
      </c>
      <c r="O14" s="18">
        <f>'99-1(日博)'!C10</f>
        <v>15</v>
      </c>
      <c r="P14" s="18">
        <f>'99-1(日博)'!D10</f>
        <v>3</v>
      </c>
    </row>
    <row r="15" spans="2:16" ht="17.25" thickBot="1">
      <c r="B15" s="78" t="s">
        <v>7</v>
      </c>
      <c r="C15" s="69"/>
      <c r="D15" s="70"/>
      <c r="E15" s="20">
        <f t="shared" si="0"/>
        <v>1353</v>
      </c>
      <c r="F15" s="20">
        <f t="shared" si="1"/>
        <v>729</v>
      </c>
      <c r="G15" s="20">
        <f t="shared" si="1"/>
        <v>624</v>
      </c>
      <c r="H15" s="14">
        <f>'99-1(日大)'!B29</f>
        <v>1122</v>
      </c>
      <c r="I15" s="14">
        <f>'99-1(日大)'!C29</f>
        <v>609</v>
      </c>
      <c r="J15" s="14">
        <f>'99-1(日大)'!D29</f>
        <v>513</v>
      </c>
      <c r="K15" s="14">
        <f>'99-1(日碩)'!C28</f>
        <v>214</v>
      </c>
      <c r="L15" s="14">
        <f>'99-1(日碩)'!D28</f>
        <v>114</v>
      </c>
      <c r="M15" s="14">
        <f>'99-1(日碩)'!E28</f>
        <v>100</v>
      </c>
      <c r="N15" s="18">
        <f>'99-1(日博)'!B13</f>
        <v>17</v>
      </c>
      <c r="O15" s="18">
        <f>'99-1(日博)'!C13</f>
        <v>6</v>
      </c>
      <c r="P15" s="18">
        <f>'99-1(日博)'!D13</f>
        <v>11</v>
      </c>
    </row>
    <row r="16" spans="2:16" ht="17.25" thickBot="1">
      <c r="B16" s="78" t="s">
        <v>4</v>
      </c>
      <c r="C16" s="69"/>
      <c r="D16" s="70"/>
      <c r="E16" s="20">
        <f t="shared" si="0"/>
        <v>1788</v>
      </c>
      <c r="F16" s="20">
        <f t="shared" si="1"/>
        <v>631</v>
      </c>
      <c r="G16" s="20">
        <f t="shared" si="1"/>
        <v>1157</v>
      </c>
      <c r="H16" s="14">
        <f>'99-1(日大)'!B37</f>
        <v>1165</v>
      </c>
      <c r="I16" s="14">
        <f>'99-1(日大)'!C37</f>
        <v>398</v>
      </c>
      <c r="J16" s="14">
        <f>'99-1(日大)'!D37</f>
        <v>767</v>
      </c>
      <c r="K16" s="14">
        <f>'99-1(日碩)'!C38</f>
        <v>555</v>
      </c>
      <c r="L16" s="14">
        <f>'99-1(日碩)'!D38</f>
        <v>197</v>
      </c>
      <c r="M16" s="14">
        <f>'99-1(日碩)'!E38</f>
        <v>358</v>
      </c>
      <c r="N16" s="18">
        <f>'99-1(日博)'!B16</f>
        <v>68</v>
      </c>
      <c r="O16" s="18">
        <f>'99-1(日博)'!C16</f>
        <v>36</v>
      </c>
      <c r="P16" s="18">
        <f>'99-1(日博)'!D16</f>
        <v>32</v>
      </c>
    </row>
    <row r="17" spans="2:16" ht="17.25" thickBot="1">
      <c r="B17" s="78" t="s">
        <v>5</v>
      </c>
      <c r="C17" s="69"/>
      <c r="D17" s="70"/>
      <c r="E17" s="20">
        <f t="shared" si="0"/>
        <v>1449</v>
      </c>
      <c r="F17" s="20">
        <f t="shared" si="1"/>
        <v>428</v>
      </c>
      <c r="G17" s="20">
        <f t="shared" si="1"/>
        <v>1021</v>
      </c>
      <c r="H17" s="14">
        <f>'99-1(日大)'!B44</f>
        <v>1224</v>
      </c>
      <c r="I17" s="14">
        <f>'99-1(日大)'!C44</f>
        <v>350</v>
      </c>
      <c r="J17" s="14">
        <f>'99-1(日大)'!D44</f>
        <v>874</v>
      </c>
      <c r="K17" s="14">
        <f>'99-1(日碩)'!C45</f>
        <v>225</v>
      </c>
      <c r="L17" s="14">
        <f>'99-1(日碩)'!D45</f>
        <v>78</v>
      </c>
      <c r="M17" s="14">
        <f>'99-1(日碩)'!E45</f>
        <v>147</v>
      </c>
      <c r="N17" s="14"/>
      <c r="O17" s="14"/>
      <c r="P17" s="14"/>
    </row>
    <row r="18" spans="2:16" ht="17.25" thickBot="1">
      <c r="B18" s="78" t="s">
        <v>9</v>
      </c>
      <c r="C18" s="69"/>
      <c r="D18" s="70"/>
      <c r="E18" s="20">
        <f t="shared" si="0"/>
        <v>1318</v>
      </c>
      <c r="F18" s="20">
        <f t="shared" si="1"/>
        <v>651</v>
      </c>
      <c r="G18" s="20">
        <f t="shared" si="1"/>
        <v>667</v>
      </c>
      <c r="H18" s="14">
        <f>'99-1(日大)'!B52</f>
        <v>998</v>
      </c>
      <c r="I18" s="14">
        <f>'99-1(日大)'!C52</f>
        <v>490</v>
      </c>
      <c r="J18" s="14">
        <f>'99-1(日大)'!D52</f>
        <v>508</v>
      </c>
      <c r="K18" s="14">
        <f>'99-1(日碩)'!C53</f>
        <v>276</v>
      </c>
      <c r="L18" s="14">
        <f>'99-1(日碩)'!D53</f>
        <v>131</v>
      </c>
      <c r="M18" s="14">
        <f>'99-1(日碩)'!E53</f>
        <v>145</v>
      </c>
      <c r="N18" s="18">
        <f>'99-1(日博)'!B20</f>
        <v>44</v>
      </c>
      <c r="O18" s="18">
        <f>'99-1(日博)'!C20</f>
        <v>30</v>
      </c>
      <c r="P18" s="18">
        <f>'99-1(日博)'!D20</f>
        <v>14</v>
      </c>
    </row>
    <row r="19" spans="2:16" ht="17.25" thickBot="1">
      <c r="B19" s="78" t="s">
        <v>89</v>
      </c>
      <c r="C19" s="69"/>
      <c r="D19" s="70"/>
      <c r="E19" s="20">
        <f t="shared" si="0"/>
        <v>7</v>
      </c>
      <c r="F19" s="20">
        <f t="shared" si="1"/>
        <v>4</v>
      </c>
      <c r="G19" s="20">
        <f t="shared" si="1"/>
        <v>3</v>
      </c>
      <c r="H19" s="14"/>
      <c r="I19" s="14"/>
      <c r="J19" s="14"/>
      <c r="K19" s="14">
        <f>'99-1(日碩)'!C56</f>
        <v>7</v>
      </c>
      <c r="L19" s="14">
        <f>'99-1(日碩)'!D56</f>
        <v>4</v>
      </c>
      <c r="M19" s="14">
        <f>'99-1(日碩)'!E56</f>
        <v>3</v>
      </c>
      <c r="N19" s="14"/>
      <c r="O19" s="14"/>
      <c r="P19" s="14"/>
    </row>
    <row r="20" spans="2:16" ht="17.25" thickBot="1">
      <c r="B20" s="78" t="s">
        <v>47</v>
      </c>
      <c r="C20" s="69"/>
      <c r="D20" s="70"/>
      <c r="E20" s="20">
        <f t="shared" si="0"/>
        <v>9873</v>
      </c>
      <c r="F20" s="20">
        <f t="shared" si="1"/>
        <v>5081</v>
      </c>
      <c r="G20" s="20">
        <f t="shared" si="1"/>
        <v>4792</v>
      </c>
      <c r="H20" s="14">
        <f>SUM(H13:H19)</f>
        <v>7867</v>
      </c>
      <c r="I20" s="14">
        <f aca="true" t="shared" si="2" ref="I20:P20">SUM(I13:I19)</f>
        <v>4090</v>
      </c>
      <c r="J20" s="14">
        <f t="shared" si="2"/>
        <v>3777</v>
      </c>
      <c r="K20" s="14">
        <f t="shared" si="2"/>
        <v>1816</v>
      </c>
      <c r="L20" s="14">
        <f t="shared" si="2"/>
        <v>880</v>
      </c>
      <c r="M20" s="14">
        <f t="shared" si="2"/>
        <v>936</v>
      </c>
      <c r="N20" s="14">
        <f t="shared" si="2"/>
        <v>190</v>
      </c>
      <c r="O20" s="14">
        <f t="shared" si="2"/>
        <v>111</v>
      </c>
      <c r="P20" s="14">
        <f t="shared" si="2"/>
        <v>79</v>
      </c>
    </row>
  </sheetData>
  <mergeCells count="17">
    <mergeCell ref="B3:B4"/>
    <mergeCell ref="C3:C4"/>
    <mergeCell ref="D3:D4"/>
    <mergeCell ref="E3:E4"/>
    <mergeCell ref="N11:P11"/>
    <mergeCell ref="B13:D13"/>
    <mergeCell ref="B14:D14"/>
    <mergeCell ref="B15:D15"/>
    <mergeCell ref="B11:D12"/>
    <mergeCell ref="E11:G11"/>
    <mergeCell ref="H11:J11"/>
    <mergeCell ref="K11:M11"/>
    <mergeCell ref="B20:D20"/>
    <mergeCell ref="B16:D16"/>
    <mergeCell ref="B17:D17"/>
    <mergeCell ref="B18:D18"/>
    <mergeCell ref="B19:D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2010-11-03T08:52:12Z</cp:lastPrinted>
  <dcterms:created xsi:type="dcterms:W3CDTF">2010-02-13T16:20:26Z</dcterms:created>
  <dcterms:modified xsi:type="dcterms:W3CDTF">2010-11-10T01:31:37Z</dcterms:modified>
  <cp:category/>
  <cp:version/>
  <cp:contentType/>
  <cp:contentStatus/>
</cp:coreProperties>
</file>